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RA\Materi SKP\"/>
    </mc:Choice>
  </mc:AlternateContent>
  <bookViews>
    <workbookView xWindow="0" yWindow="0" windowWidth="20490" windowHeight="8940" tabRatio="913" activeTab="7"/>
  </bookViews>
  <sheets>
    <sheet name="1. SKP" sheetId="47" r:id="rId1"/>
    <sheet name="1. RENCANA SKP JPT (M.I)" sheetId="25" state="hidden" r:id="rId2"/>
    <sheet name="2. Reviu SKP JPT (M.I)" sheetId="13" state="hidden" r:id="rId3"/>
    <sheet name="2. Penetapan SKP JPT " sheetId="14" r:id="rId4"/>
    <sheet name="3. Penilaian SKP JPT" sheetId="1" r:id="rId5"/>
    <sheet name="4. SKP (PP30)" sheetId="43" r:id="rId6"/>
    <sheet name="5. Lap. Dok. Kinerja PP30" sheetId="41" r:id="rId7"/>
    <sheet name="6. SKP(PP46)" sheetId="42" r:id="rId8"/>
    <sheet name="7. Integrasi" sheetId="44" r:id="rId9"/>
  </sheets>
  <externalReferences>
    <externalReference r:id="rId10"/>
  </externalReferences>
  <definedNames>
    <definedName name="_xlnm._FilterDatabase" localSheetId="6" hidden="1">'5. Lap. Dok. Kinerja PP30'!$B$3:$B$26</definedName>
    <definedName name="asdep" localSheetId="0">#REF!</definedName>
    <definedName name="asdep">#REF!</definedName>
    <definedName name="Eli">#REF!</definedName>
    <definedName name="fajar">#REF!</definedName>
    <definedName name="kegiatan" localSheetId="0">#REF!</definedName>
    <definedName name="kegiatan">#REF!</definedName>
    <definedName name="_xlnm.Print_Area" localSheetId="3">'2. Penetapan SKP JPT '!$A$1:$F$47</definedName>
    <definedName name="_xlnm.Print_Area" localSheetId="4">'3. Penilaian SKP JPT'!$A$2:$M$48</definedName>
    <definedName name="_xlnm.Print_Area" localSheetId="5">'4. SKP (PP30)'!$B$1:$E$29</definedName>
    <definedName name="_xlnm.Print_Area" localSheetId="6">'5. Lap. Dok. Kinerja PP30'!$A$1:$D$38</definedName>
    <definedName name="_xlnm.Print_Area" localSheetId="7">'6. SKP(PP46)'!$B$1:$E$27</definedName>
    <definedName name="_xlnm.Print_Area" localSheetId="8">'7. Integrasi'!$B$1:$E$24</definedName>
    <definedName name="_xlnm.Print_Titles" localSheetId="3">'2. Penetapan SKP JPT '!$13:$14</definedName>
    <definedName name="_xlnm.Print_Titles" localSheetId="4">'3. Penilaian SKP JPT'!$11:$12</definedName>
    <definedName name="s">#REF!</definedName>
    <definedName name="sfsd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D12" i="42" l="1"/>
  <c r="D19" i="42" s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G33" i="1"/>
  <c r="K38" i="1" l="1"/>
  <c r="K37" i="1"/>
  <c r="K36" i="1"/>
  <c r="K35" i="1"/>
  <c r="K34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E18" i="42" l="1"/>
  <c r="E17" i="42"/>
  <c r="E16" i="42"/>
  <c r="E15" i="42"/>
  <c r="E14" i="42"/>
  <c r="E13" i="42"/>
  <c r="E12" i="42"/>
  <c r="E11" i="42"/>
  <c r="B16" i="14" l="1"/>
  <c r="D11" i="41" l="1"/>
  <c r="D12" i="41"/>
  <c r="D13" i="41"/>
  <c r="D14" i="41"/>
  <c r="D10" i="41"/>
  <c r="D5" i="41"/>
  <c r="D6" i="41"/>
  <c r="D7" i="41"/>
  <c r="D8" i="41"/>
  <c r="D4" i="41"/>
  <c r="E5" i="43"/>
  <c r="E6" i="43"/>
  <c r="E7" i="43"/>
  <c r="E8" i="43"/>
  <c r="E4" i="43"/>
  <c r="C5" i="43"/>
  <c r="C6" i="43"/>
  <c r="C7" i="43"/>
  <c r="C8" i="43"/>
  <c r="C4" i="43"/>
  <c r="D12" i="43"/>
  <c r="E12" i="43" s="1"/>
  <c r="E17" i="43"/>
  <c r="E16" i="43"/>
  <c r="E15" i="43"/>
  <c r="E14" i="43"/>
  <c r="E13" i="43"/>
  <c r="D34" i="1" l="1"/>
  <c r="D35" i="1"/>
  <c r="D36" i="1"/>
  <c r="D37" i="1"/>
  <c r="D38" i="1"/>
  <c r="E33" i="1"/>
  <c r="F33" i="1"/>
  <c r="D33" i="1"/>
  <c r="C38" i="1"/>
  <c r="C37" i="1"/>
  <c r="C36" i="1"/>
  <c r="C35" i="1"/>
  <c r="C34" i="1"/>
  <c r="C33" i="1"/>
  <c r="B34" i="1"/>
  <c r="B35" i="1"/>
  <c r="B36" i="1"/>
  <c r="B37" i="1"/>
  <c r="B38" i="1"/>
  <c r="B33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30" i="1"/>
  <c r="B29" i="1"/>
  <c r="B28" i="1"/>
  <c r="B27" i="1"/>
  <c r="B26" i="1"/>
  <c r="B25" i="1"/>
  <c r="B24" i="1"/>
  <c r="B23" i="1"/>
  <c r="B22" i="1"/>
  <c r="B21" i="1"/>
  <c r="B20" i="1"/>
  <c r="B19" i="1"/>
  <c r="B17" i="1"/>
  <c r="E6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8" i="1" s="1"/>
  <c r="B19" i="14"/>
  <c r="B18" i="14"/>
  <c r="B16" i="1" s="1"/>
  <c r="B17" i="14"/>
  <c r="B15" i="1" s="1"/>
  <c r="A2" i="47"/>
  <c r="F18" i="14" l="1"/>
  <c r="F17" i="14"/>
  <c r="F16" i="14"/>
  <c r="B14" i="1"/>
  <c r="M34" i="1" l="1"/>
  <c r="L30" i="1"/>
  <c r="L29" i="1"/>
  <c r="L28" i="1"/>
  <c r="L27" i="1"/>
  <c r="J27" i="1"/>
  <c r="J28" i="1"/>
  <c r="J29" i="1"/>
  <c r="J30" i="1"/>
  <c r="J34" i="1"/>
  <c r="J35" i="1"/>
  <c r="J37" i="1"/>
  <c r="J33" i="1"/>
  <c r="K33" i="1" s="1"/>
  <c r="L33" i="1" s="1"/>
  <c r="K48" i="1"/>
  <c r="I34" i="1"/>
  <c r="I35" i="1"/>
  <c r="I36" i="1"/>
  <c r="I37" i="1"/>
  <c r="I38" i="1"/>
  <c r="I33" i="1"/>
  <c r="L34" i="1"/>
  <c r="M37" i="1"/>
  <c r="M38" i="1"/>
  <c r="B35" i="14"/>
  <c r="B36" i="14"/>
  <c r="B37" i="14"/>
  <c r="B38" i="14"/>
  <c r="B39" i="14"/>
  <c r="D35" i="14"/>
  <c r="D36" i="14"/>
  <c r="D37" i="14"/>
  <c r="D38" i="14"/>
  <c r="D39" i="14"/>
  <c r="D34" i="14"/>
  <c r="B34" i="14"/>
  <c r="A34" i="14"/>
  <c r="I30" i="1"/>
  <c r="I29" i="1"/>
  <c r="I28" i="1"/>
  <c r="I27" i="1"/>
  <c r="A32" i="14"/>
  <c r="A31" i="14"/>
  <c r="A30" i="14"/>
  <c r="F32" i="14"/>
  <c r="F31" i="14"/>
  <c r="F30" i="14"/>
  <c r="F29" i="14"/>
  <c r="A29" i="14"/>
  <c r="L36" i="1" l="1"/>
  <c r="J36" i="1"/>
  <c r="L37" i="1"/>
  <c r="L38" i="1"/>
  <c r="M35" i="1"/>
  <c r="M36" i="1"/>
  <c r="J38" i="1"/>
  <c r="L35" i="1"/>
  <c r="K4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D25" i="41" l="1"/>
  <c r="D23" i="41"/>
  <c r="G14" i="1"/>
  <c r="D29" i="43" l="1"/>
  <c r="D28" i="43"/>
  <c r="D37" i="41"/>
  <c r="E6" i="44"/>
  <c r="E7" i="44"/>
  <c r="E8" i="44"/>
  <c r="J18" i="1"/>
  <c r="L18" i="1" s="1"/>
  <c r="J22" i="1"/>
  <c r="L22" i="1" s="1"/>
  <c r="J26" i="1"/>
  <c r="L26" i="1" s="1"/>
  <c r="F14" i="1"/>
  <c r="E14" i="1"/>
  <c r="J14" i="1" s="1"/>
  <c r="L14" i="1" s="1"/>
  <c r="F28" i="14"/>
  <c r="F27" i="14"/>
  <c r="F26" i="14"/>
  <c r="F25" i="14"/>
  <c r="F24" i="14"/>
  <c r="F23" i="14"/>
  <c r="F22" i="14"/>
  <c r="F21" i="14"/>
  <c r="F20" i="14"/>
  <c r="F19" i="14"/>
  <c r="D14" i="1"/>
  <c r="F9" i="14"/>
  <c r="F10" i="14"/>
  <c r="C6" i="42" s="1"/>
  <c r="F11" i="14"/>
  <c r="C7" i="42" s="1"/>
  <c r="F12" i="14"/>
  <c r="C8" i="42" s="1"/>
  <c r="F8" i="14"/>
  <c r="C9" i="14"/>
  <c r="C10" i="14"/>
  <c r="E6" i="42" s="1"/>
  <c r="C11" i="14"/>
  <c r="E7" i="42" s="1"/>
  <c r="C12" i="14"/>
  <c r="E8" i="42" s="1"/>
  <c r="C8" i="14"/>
  <c r="B46" i="14" s="1"/>
  <c r="J21" i="1" l="1"/>
  <c r="L21" i="1" s="1"/>
  <c r="J17" i="1"/>
  <c r="L17" i="1" s="1"/>
  <c r="J25" i="1"/>
  <c r="L25" i="1" s="1"/>
  <c r="J20" i="1"/>
  <c r="L20" i="1" s="1"/>
  <c r="J15" i="1"/>
  <c r="L15" i="1" s="1"/>
  <c r="J24" i="1"/>
  <c r="L24" i="1" s="1"/>
  <c r="J16" i="1"/>
  <c r="L16" i="1" s="1"/>
  <c r="J23" i="1"/>
  <c r="L23" i="1" s="1"/>
  <c r="J19" i="1"/>
  <c r="L19" i="1" s="1"/>
  <c r="E5" i="44"/>
  <c r="D24" i="44" s="1"/>
  <c r="D36" i="41"/>
  <c r="E4" i="44"/>
  <c r="C4" i="42"/>
  <c r="B26" i="42" s="1"/>
  <c r="F46" i="14"/>
  <c r="C5" i="42"/>
  <c r="B27" i="42" s="1"/>
  <c r="F47" i="14"/>
  <c r="E5" i="42"/>
  <c r="D27" i="42" s="1"/>
  <c r="B47" i="14"/>
  <c r="C9" i="1"/>
  <c r="C10" i="1"/>
  <c r="C8" i="1"/>
  <c r="C6" i="1"/>
  <c r="B28" i="43" s="1"/>
  <c r="E4" i="42"/>
  <c r="D26" i="42" s="1"/>
  <c r="C7" i="1"/>
  <c r="M14" i="1" l="1"/>
  <c r="C6" i="44"/>
  <c r="C8" i="44"/>
  <c r="C7" i="44"/>
  <c r="B29" i="43"/>
  <c r="B37" i="41"/>
  <c r="D16" i="14"/>
  <c r="C14" i="1" s="1"/>
  <c r="B36" i="41" l="1"/>
  <c r="C4" i="44"/>
  <c r="C5" i="44"/>
  <c r="B24" i="44" s="1"/>
  <c r="I20" i="25" l="1"/>
  <c r="E20" i="25"/>
  <c r="B20" i="25"/>
  <c r="I19" i="25"/>
  <c r="E19" i="25"/>
  <c r="B19" i="25"/>
  <c r="I18" i="25"/>
  <c r="E18" i="25"/>
  <c r="B18" i="25"/>
  <c r="I17" i="25"/>
  <c r="E17" i="25"/>
  <c r="B17" i="25"/>
  <c r="I16" i="25"/>
  <c r="E16" i="25"/>
  <c r="B16" i="25"/>
  <c r="D12" i="44" l="1"/>
  <c r="I3" i="42" l="1"/>
  <c r="G3" i="44" s="1"/>
  <c r="I32" i="13"/>
  <c r="I33" i="13"/>
  <c r="I34" i="13"/>
  <c r="I35" i="13"/>
  <c r="I36" i="13"/>
  <c r="I37" i="13"/>
  <c r="I31" i="13"/>
  <c r="I30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G12" i="25"/>
  <c r="D12" i="25"/>
  <c r="G11" i="25"/>
  <c r="D11" i="25"/>
  <c r="G10" i="25"/>
  <c r="D10" i="25"/>
  <c r="G9" i="25"/>
  <c r="D9" i="25"/>
  <c r="G8" i="25"/>
  <c r="B23" i="44" s="1"/>
  <c r="D8" i="25"/>
  <c r="D23" i="44" s="1"/>
  <c r="E37" i="13" l="1"/>
  <c r="B37" i="13"/>
  <c r="E36" i="13"/>
  <c r="B36" i="13"/>
  <c r="E35" i="13"/>
  <c r="B35" i="13"/>
  <c r="E34" i="13"/>
  <c r="B34" i="13"/>
  <c r="E33" i="13"/>
  <c r="B33" i="13"/>
  <c r="E32" i="13"/>
  <c r="B32" i="13"/>
  <c r="E31" i="13"/>
  <c r="B31" i="13"/>
  <c r="E30" i="13"/>
  <c r="B30" i="13"/>
  <c r="B27" i="13"/>
  <c r="B26" i="13"/>
  <c r="B25" i="13"/>
  <c r="B24" i="13"/>
  <c r="B23" i="13"/>
  <c r="B22" i="13"/>
  <c r="B21" i="13"/>
  <c r="B20" i="13"/>
  <c r="E27" i="25"/>
  <c r="E26" i="25"/>
  <c r="E25" i="25"/>
  <c r="E24" i="25"/>
  <c r="E23" i="25"/>
  <c r="E22" i="25"/>
  <c r="E21" i="25"/>
  <c r="E23" i="13" l="1"/>
  <c r="E27" i="13"/>
  <c r="E21" i="13"/>
  <c r="E25" i="13"/>
  <c r="E20" i="13"/>
  <c r="E22" i="13"/>
  <c r="E24" i="13"/>
  <c r="E26" i="13"/>
  <c r="M39" i="1" l="1"/>
  <c r="B18" i="13"/>
  <c r="E18" i="13"/>
  <c r="K9" i="13"/>
  <c r="K10" i="13"/>
  <c r="K11" i="13"/>
  <c r="K12" i="13"/>
  <c r="K8" i="13"/>
  <c r="F9" i="13"/>
  <c r="F10" i="13"/>
  <c r="F11" i="13"/>
  <c r="F12" i="13"/>
  <c r="F8" i="13"/>
  <c r="E19" i="13"/>
  <c r="E17" i="13"/>
  <c r="E16" i="13"/>
  <c r="B16" i="13" l="1"/>
  <c r="B19" i="13"/>
  <c r="B17" i="13"/>
  <c r="M40" i="1" l="1"/>
  <c r="D11" i="43" s="1"/>
  <c r="E11" i="43" s="1"/>
  <c r="D18" i="43" l="1"/>
  <c r="D22" i="41"/>
  <c r="D24" i="41" l="1"/>
  <c r="D20" i="43"/>
  <c r="D21" i="43" l="1"/>
  <c r="D27" i="41" s="1"/>
  <c r="G3" i="43"/>
  <c r="D26" i="41"/>
  <c r="D13" i="44"/>
  <c r="D14" i="44" s="1"/>
  <c r="G14" i="44" l="1"/>
  <c r="D15" i="44"/>
</calcChain>
</file>

<file path=xl/comments1.xml><?xml version="1.0" encoding="utf-8"?>
<comments xmlns="http://schemas.openxmlformats.org/spreadsheetml/2006/main">
  <authors>
    <author>user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Isikan periode Penilaian:</t>
        </r>
        <r>
          <rPr>
            <b/>
            <sz val="9"/>
            <color indexed="81"/>
            <rFont val="Tahoma"/>
            <family val="2"/>
          </rPr>
          <t xml:space="preserve">
1 Juli s.d 31 Desember 2021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Isikan periode Penilaian:</t>
        </r>
        <r>
          <rPr>
            <b/>
            <sz val="9"/>
            <color indexed="81"/>
            <rFont val="Tahoma"/>
            <family val="2"/>
          </rPr>
          <t xml:space="preserve">
1 Juli s.d 31 Desember 2021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Kolom Angka isikan angka yang ada pada kolom target,
-Jika Target rentang maka isikan di kolom Min (angka kecil) dan Max (angka besar), selain itu isikan pada kolom Max
-Jika Target berupa huruf maka dikonversi terlebih dahulu ke angka 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Kondisi:</t>
        </r>
        <r>
          <rPr>
            <sz val="9"/>
            <color indexed="81"/>
            <rFont val="Tahoma"/>
            <family val="2"/>
          </rPr>
          <t xml:space="preserve">
Isikan </t>
        </r>
        <r>
          <rPr>
            <b/>
            <sz val="9"/>
            <color indexed="81"/>
            <rFont val="Tahoma"/>
            <family val="2"/>
          </rPr>
          <t>Normal</t>
        </r>
        <r>
          <rPr>
            <sz val="9"/>
            <color indexed="81"/>
            <rFont val="Tahoma"/>
            <family val="2"/>
          </rPr>
          <t xml:space="preserve">--&gt;Jika Semakin tinggi nilai semakin baik
Isikan </t>
        </r>
        <r>
          <rPr>
            <b/>
            <sz val="9"/>
            <color indexed="81"/>
            <rFont val="Tahoma"/>
            <family val="2"/>
          </rPr>
          <t>Khusus</t>
        </r>
        <r>
          <rPr>
            <sz val="9"/>
            <color indexed="81"/>
            <rFont val="Tahoma"/>
            <family val="2"/>
          </rPr>
          <t>--&gt;Jika semakin kecil semakin baik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Jenis Kinerja Utama:
Jika hanya ada kinerja berdasarkan PK
Isikan angka 0--&gt;</t>
        </r>
        <r>
          <rPr>
            <sz val="9"/>
            <color indexed="81"/>
            <rFont val="Tahoma"/>
            <family val="2"/>
          </rPr>
          <t xml:space="preserve">Kinerja Utama </t>
        </r>
        <r>
          <rPr>
            <b/>
            <sz val="9"/>
            <color indexed="81"/>
            <rFont val="Tahoma"/>
            <family val="2"/>
          </rPr>
          <t>hanya</t>
        </r>
        <r>
          <rPr>
            <sz val="9"/>
            <color indexed="81"/>
            <rFont val="Tahoma"/>
            <family val="2"/>
          </rPr>
          <t xml:space="preserve"> berdasarkan Perjanjian Kinerja dengan memperhatikan Rencana Strategis dan Rencana Kerja Tahunan serta Pelaksanaan Direktif 
</t>
        </r>
        <r>
          <rPr>
            <b/>
            <sz val="9"/>
            <color indexed="81"/>
            <rFont val="Tahoma"/>
            <family val="2"/>
          </rPr>
          <t>Jika kinerja berdasarkan PK dan Rencana Aksi
Isikan angka 1--&gt;</t>
        </r>
        <r>
          <rPr>
            <sz val="9"/>
            <color indexed="81"/>
            <rFont val="Tahoma"/>
            <family val="2"/>
          </rPr>
          <t xml:space="preserve">Kinerja utama berdasarkan Perjanjian Kinerja dengan memperhatikan Rencana Strategis dan Rencana Kerja Tahunan serta Pelaksanaan Direktif </t>
        </r>
        <r>
          <rPr>
            <b/>
            <sz val="9"/>
            <color indexed="81"/>
            <rFont val="Tahoma"/>
            <family val="2"/>
          </rPr>
          <t xml:space="preserve">
Isikan angka 2--&gt;  </t>
        </r>
        <r>
          <rPr>
            <sz val="9"/>
            <color indexed="81"/>
            <rFont val="Tahoma"/>
            <family val="2"/>
          </rPr>
          <t>Kinerja utama berupa rencana aksi/ inisiatif strategis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Bobot Kinerja Tambahan:
Isikan angka 1--&gt;</t>
        </r>
        <r>
          <rPr>
            <sz val="9"/>
            <color indexed="81"/>
            <rFont val="Tahoma"/>
            <family val="2"/>
          </rPr>
          <t xml:space="preserve">Jika lingkup penugasan Dalam satu unit kerja
</t>
        </r>
        <r>
          <rPr>
            <b/>
            <sz val="9"/>
            <color indexed="81"/>
            <rFont val="Tahoma"/>
            <family val="2"/>
          </rPr>
          <t>Isikan angka 2</t>
        </r>
        <r>
          <rPr>
            <sz val="9"/>
            <color indexed="81"/>
            <rFont val="Tahoma"/>
            <family val="2"/>
          </rPr>
          <t>--&gt; Jika lingkup penugasan Antar unit kerja dalam satu Instansi
I</t>
        </r>
        <r>
          <rPr>
            <b/>
            <sz val="9"/>
            <color indexed="81"/>
            <rFont val="Tahoma"/>
            <family val="2"/>
          </rPr>
          <t>sikan angka 3</t>
        </r>
        <r>
          <rPr>
            <sz val="9"/>
            <color indexed="81"/>
            <rFont val="Tahoma"/>
            <family val="2"/>
          </rPr>
          <t>--&gt; Jika lingkup penugasan Antar Instansi (Pusat-Pusat/Pusat-Daerah)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>Kolom realisasi, isikan Realisasi yang dicapa</t>
        </r>
        <r>
          <rPr>
            <b/>
            <sz val="9"/>
            <color indexed="81"/>
            <rFont val="Tahoma"/>
            <family val="2"/>
          </rPr>
          <t>i</t>
        </r>
      </text>
    </comment>
  </commentList>
</comments>
</file>

<file path=xl/sharedStrings.xml><?xml version="1.0" encoding="utf-8"?>
<sst xmlns="http://schemas.openxmlformats.org/spreadsheetml/2006/main" count="531" uniqueCount="212">
  <si>
    <t>Rencana Kinerja</t>
  </si>
  <si>
    <t>Target</t>
  </si>
  <si>
    <t>Realisasi</t>
  </si>
  <si>
    <t>Capaian IKI</t>
  </si>
  <si>
    <t>Kategori Capaian</t>
  </si>
  <si>
    <t>Nilai Capaian IKI</t>
  </si>
  <si>
    <t>Nilai Tertimbang</t>
  </si>
  <si>
    <t>Indikator Individu</t>
  </si>
  <si>
    <t>Normal</t>
  </si>
  <si>
    <t>PENILAIAN SKP JPT</t>
  </si>
  <si>
    <t>NAMA INSTANSI</t>
  </si>
  <si>
    <t>PEGAWAI YANG DINILAI</t>
  </si>
  <si>
    <t>PEJABAT PENILAI KINERJA</t>
  </si>
  <si>
    <t>Nama</t>
  </si>
  <si>
    <t>:</t>
  </si>
  <si>
    <t>NIP</t>
  </si>
  <si>
    <t>Pangkat/Gol Ruang</t>
  </si>
  <si>
    <t>Jabatan</t>
  </si>
  <si>
    <t>Unit Kerja</t>
  </si>
  <si>
    <t>NO</t>
  </si>
  <si>
    <t>RENCANA KINERJA</t>
  </si>
  <si>
    <t>INDIKATOR KINERJA INDIVIDU</t>
  </si>
  <si>
    <t>TARGET</t>
  </si>
  <si>
    <t>(1)</t>
  </si>
  <si>
    <t>(2)</t>
  </si>
  <si>
    <t>(3)</t>
  </si>
  <si>
    <t>(4)</t>
  </si>
  <si>
    <t>(5)</t>
  </si>
  <si>
    <t>A. KINERJA UTAMA</t>
  </si>
  <si>
    <t>B. KINERJA TAMBAHAN</t>
  </si>
  <si>
    <t>Indeks Efektifitas Pembinaan Manajemen Kinerja ASN</t>
  </si>
  <si>
    <t>Indeks Kepuasan Instansi Penerima Layanan Pembinaan Manajemen Kinerja ASN Berbasis IT</t>
  </si>
  <si>
    <t>Prosentase Instansi Yang melaporkan Penilaian Kinerja ASN melalui E-lapkin</t>
  </si>
  <si>
    <t>Prosentase Instansi Pemerintah Yang telah menggunakan Sistem Informasi Kinerja ASN dengan Kriteria Minimal Baik</t>
  </si>
  <si>
    <t>No</t>
  </si>
  <si>
    <t>Jumlah Rumusan standard dan pedoman untuk mendukung penerapan sistem manajemen kinerja ASN</t>
  </si>
  <si>
    <t>Jumlah Laporan Pengelolaan data dan inforrmasi hasil penerapan Kinerja ASN</t>
  </si>
  <si>
    <t>Jumlah laporan monitoring dan evaluasi kegiatan direktorat kinerja ASN</t>
  </si>
  <si>
    <t>Jumlah Layanan Manajemen Kinerja yang menggunakan Tekhnologi Informasi</t>
  </si>
  <si>
    <t>Indek profesionalitas ASN Direktorat Kinerja</t>
  </si>
  <si>
    <t>Prosentase pemanfaatan sistem informasi yang terstandard</t>
  </si>
  <si>
    <t>Prosentase Pemenuhan Dokumen AKIP</t>
  </si>
  <si>
    <t>Prosentase Kualitas Pelaksanaan Anggaran Direktorat Kinerja ASN</t>
  </si>
  <si>
    <t>Prosentase Tindak Lanjut Hasil Audit Inspektorat / BPK</t>
  </si>
  <si>
    <t>PEJABAT PIMPINAN TINGGI DAN PIMPINAN UNIT KERJA MANDIRI</t>
  </si>
  <si>
    <t>MODEL DASAR/INISIASI</t>
  </si>
  <si>
    <t>REVIU PENGELOLA KINERJA</t>
  </si>
  <si>
    <t>NILAI</t>
  </si>
  <si>
    <t>Bobot Capaian</t>
  </si>
  <si>
    <t>Kondisi</t>
  </si>
  <si>
    <t>(NAMA INSTANSI)</t>
  </si>
  <si>
    <t>Periode Penilaian :</t>
  </si>
  <si>
    <t>…. Januari ….. s.d. ….. Desember …....</t>
  </si>
  <si>
    <t>RENCANA SASARAN KINERJA PEGAWAI (SKP) PEJABAT PIMPINAN TINGGI DAN PIMPINAN TINGGI MANDIRI</t>
  </si>
  <si>
    <t>REVIU RENCANA SKP</t>
  </si>
  <si>
    <r>
      <t xml:space="preserve">Perjanjian Kinerja dengan memperhatikan Rencana Strategis, Rencana Kerja Tahunan dan </t>
    </r>
    <r>
      <rPr>
        <sz val="11"/>
        <color indexed="8"/>
        <rFont val="Calibri"/>
        <family val="2"/>
      </rPr>
      <t>Direktif atau Kinerja Utama Rencana Aksi/ Inisiatif Strategis</t>
    </r>
  </si>
  <si>
    <t>SASARAN KINERJA PEGAWAI (SKP) PEJABAT PIMPINAN TINGGI DAN UNIT KERJA MANDIRI</t>
  </si>
  <si>
    <t>MODEL INISIASI / MODEL DASAR</t>
  </si>
  <si>
    <t>F</t>
  </si>
  <si>
    <t>G</t>
  </si>
  <si>
    <t>H</t>
  </si>
  <si>
    <t>I</t>
  </si>
  <si>
    <t>J</t>
  </si>
  <si>
    <t>K</t>
  </si>
  <si>
    <t>L</t>
  </si>
  <si>
    <t>a1</t>
  </si>
  <si>
    <t>a2</t>
  </si>
  <si>
    <t>a3</t>
  </si>
  <si>
    <t>b1</t>
  </si>
  <si>
    <t>b2</t>
  </si>
  <si>
    <t>b3</t>
  </si>
  <si>
    <t>a4</t>
  </si>
  <si>
    <t>a5</t>
  </si>
  <si>
    <t>a6</t>
  </si>
  <si>
    <t>b4</t>
  </si>
  <si>
    <t>b5</t>
  </si>
  <si>
    <t>b6</t>
  </si>
  <si>
    <t>a7</t>
  </si>
  <si>
    <t>a8</t>
  </si>
  <si>
    <t>b7</t>
  </si>
  <si>
    <t>b8</t>
  </si>
  <si>
    <t>SATUAN</t>
  </si>
  <si>
    <t>LAPORAN DOKUMEN PENILAIAN KINERJA</t>
  </si>
  <si>
    <t>NAMA</t>
  </si>
  <si>
    <t>PANGKAT/GOL. RUANG</t>
  </si>
  <si>
    <t>JABATAN</t>
  </si>
  <si>
    <t>UNIT KERJA</t>
  </si>
  <si>
    <t>ATASAN PEJABAT PENILAI KINERJA</t>
  </si>
  <si>
    <t>PENILAIAN KINERJA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</si>
  <si>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</si>
  <si>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</si>
  <si>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</si>
  <si>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</si>
  <si>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</si>
  <si>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</si>
  <si>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</si>
  <si>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PERMASALAHAN</t>
  </si>
  <si>
    <t>REKOMENDASI</t>
  </si>
  <si>
    <t>8. (Tempat, Tanggal Bulan Tahun penandatanganan)</t>
  </si>
  <si>
    <t>7. (Tempat, Tanggal Bulan Tahun
penandatanganan)</t>
  </si>
  <si>
    <t>Pegawai yang dinilai</t>
  </si>
  <si>
    <t>Pejabat Penilai Kinerja,</t>
  </si>
  <si>
    <t>PENILAIAN PRESTASI KERJA PNS PERIODE JANUARI - JUNI</t>
  </si>
  <si>
    <t>PEJABAT PENILAI</t>
  </si>
  <si>
    <t>PNS YANG DINILAI</t>
  </si>
  <si>
    <t>PANGKAT/GOL</t>
  </si>
  <si>
    <t>TANGGAL PENILAIAN</t>
  </si>
  <si>
    <t>UNSUR YANG DINILAI</t>
  </si>
  <si>
    <t>B. PERILAKU KERJA PEGAWAI</t>
  </si>
  <si>
    <t>NILAI PRESTASI KERJA</t>
  </si>
  <si>
    <t>(TEMPAT),(TANGGAL,BULAN,TAHUN)</t>
  </si>
  <si>
    <t>PENILAIAN KINERJA PNS PERIODE JULI - DESEMBER</t>
  </si>
  <si>
    <t>NILAI KINERJA PNS</t>
  </si>
  <si>
    <t>C.IDE BARU</t>
  </si>
  <si>
    <t>NILAI AKHIR</t>
  </si>
  <si>
    <t>INTEGRASI HASIL PENILAIAN KINERJA PNS TAHUN 2021</t>
  </si>
  <si>
    <t>TANGGAL INTEGRASI PENILAIAN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</si>
  <si>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</si>
  <si>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</si>
  <si>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</si>
  <si>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</si>
  <si>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</si>
  <si>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</si>
  <si>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Nilai Tertimbang Kinerja Tambahan</t>
  </si>
  <si>
    <t>Nilai SKP</t>
  </si>
  <si>
    <t>A. NILAI SASARAN KINERJA PEGAWAI (SKP)</t>
  </si>
  <si>
    <t>B. NILAI PERILAKU KERJA PEGAWAI</t>
  </si>
  <si>
    <t>A. SASARAN KERJA PEGAWAI (SKP)</t>
  </si>
  <si>
    <t>Nama Atasan</t>
  </si>
  <si>
    <t>Kepala Biro Sumber Daya Manusia</t>
  </si>
  <si>
    <t>Biro Sumber Daya Manusia</t>
  </si>
  <si>
    <t>PERSPEKTIF*</t>
  </si>
  <si>
    <t>A. Kinerja Utama</t>
  </si>
  <si>
    <t>Layanan/Stakeholder</t>
  </si>
  <si>
    <t>Proses Bisnis</t>
  </si>
  <si>
    <t xml:space="preserve">Terlaksananya rencana aksi/inisiatif strategis  dalam rangka pencapaian sasaran dan indikator kinerja utama organisasi dalam perjanjian kerja </t>
  </si>
  <si>
    <t>Persentase penyelesaian dokumen administrasi kepegawaian sesuai dengan usulan</t>
  </si>
  <si>
    <t>Pengadaan pegawai Kemendikbud dilaksanakan secara terbuka dan kompetitif</t>
  </si>
  <si>
    <t>Sistem informasi kepegawaian terintegrasi, reliable, mutakhir, dan user-friendly serta mendukung penerapan Sistem Merit</t>
  </si>
  <si>
    <t>Database Kompetensi Pegawai Kemendikbudristek yang lengkap dan mutakhir</t>
  </si>
  <si>
    <t xml:space="preserve">Presentase tingkat kepatuhan dalam penerapan disiplin dan kode etik pegawai </t>
  </si>
  <si>
    <t>Peraturan Perundang-undangan di bidang kepegawaian yang memadai</t>
  </si>
  <si>
    <t>Presentase pegawai berprestasi dan berintegritas memperoleh penghargaan secara adil, transparan dan objektif</t>
  </si>
  <si>
    <t>Tingkat kepuasan layanan administrasi Biro SDM</t>
  </si>
  <si>
    <t>B. Kinerja Tambahan</t>
  </si>
  <si>
    <t>Keterangan :</t>
  </si>
  <si>
    <t>1. Rencana kinerja 3* dan 4* dapat ditambahkan pada tahun berjalan</t>
  </si>
  <si>
    <t>2. Rencana Kinerja JPT adalah sasaran yang terdapat pada PK/Renstra/RKT</t>
  </si>
  <si>
    <t>3. IKI JPT adalah IK yang terdapat pada PK/Renstra/RKT</t>
  </si>
  <si>
    <t>4. Target adalah Target yang terdapat pada PK/Renstra/RKT</t>
  </si>
  <si>
    <t>Meningkatnya indeks penerapan sistem merit ASN Kemendikbud</t>
  </si>
  <si>
    <t>Persentase pegawai dengan perolehan pengembangan kompetensi minimal 20JP</t>
  </si>
  <si>
    <t>Persentase pegawai yang memperoleh nilai kinerja "Sangat Baik"</t>
  </si>
  <si>
    <t>Persentase pegawai yang menjalani mutasi jabatan dan/atau mutasi wilayah sesuai pola karir Kemendikbud dan kebutuhan organisasi</t>
  </si>
  <si>
    <t>Meningkatnya tata kelola Biro SDM</t>
  </si>
  <si>
    <t>Predikat SAKIP Biro SDM minimal A</t>
  </si>
  <si>
    <t>A</t>
  </si>
  <si>
    <t>Nilai kinerja anggaran atas pelaksanaan RKAKL Biro SDM minimal 93,75</t>
  </si>
  <si>
    <t>93.75</t>
  </si>
  <si>
    <t>80% - 90%</t>
  </si>
  <si>
    <t>80%-90%</t>
  </si>
  <si>
    <t>196204301986012001</t>
  </si>
  <si>
    <t>Pembina Utama Madya, IV/d</t>
  </si>
  <si>
    <t>Prof. Ainun Na`im, Ph.D.</t>
  </si>
  <si>
    <t>196012041986011001</t>
  </si>
  <si>
    <t>Pembina Utama, IV/e </t>
  </si>
  <si>
    <t>Plt. Seketaris Jenderal</t>
  </si>
  <si>
    <t>Sekretariat Jenderal</t>
  </si>
  <si>
    <t>Angka</t>
  </si>
  <si>
    <t>Min</t>
  </si>
  <si>
    <t>Max</t>
  </si>
  <si>
    <t>Ir. Suharti, M.A., Ph.D.</t>
  </si>
  <si>
    <t>196911211992032002</t>
  </si>
  <si>
    <t>Sekretaris Jenderal</t>
  </si>
  <si>
    <t>TARGET (MIN)</t>
  </si>
  <si>
    <t>TARGET (MAX)</t>
  </si>
  <si>
    <t>Jenis KU</t>
  </si>
  <si>
    <t>JenisKU/Bobot KT</t>
  </si>
  <si>
    <t>Dra. Dyah Ismayanti, M.Ed.</t>
  </si>
  <si>
    <t>Nadiem Anwar Makarim, B.A., M.B.A.</t>
  </si>
  <si>
    <t>-</t>
  </si>
  <si>
    <t>Menteri Pendidikan, Kebudayaan, Riset, dan Teknologi</t>
  </si>
  <si>
    <t>Kementerian Pendidikan, Kebudayaan, Riset, dan Teknologi</t>
  </si>
  <si>
    <t>(6)</t>
  </si>
  <si>
    <t>(7)</t>
  </si>
  <si>
    <t>(8)</t>
  </si>
  <si>
    <t>(9)</t>
  </si>
  <si>
    <t>REALISASI</t>
  </si>
  <si>
    <t>CAPAIAN IKI</t>
  </si>
  <si>
    <t>KATEGORI CAPAIAN IKI</t>
  </si>
  <si>
    <t>NILAI CAPAIAN IKI</t>
  </si>
  <si>
    <t>NILAI TERTIMBANG</t>
  </si>
  <si>
    <t>Pejabat Penilai Kinerja</t>
  </si>
  <si>
    <t>(tempat),(tanggal,bulan,tahun)</t>
  </si>
  <si>
    <t>KEMENTERIAN PENDIDIKAN, KEBUDAYAAN, RISET, DAN TEKNOLOGI</t>
  </si>
  <si>
    <t>(tempat), (tanggal, bulan, tahun)</t>
  </si>
  <si>
    <t>Pegawai Yang Dinilai</t>
  </si>
  <si>
    <t>A1</t>
  </si>
  <si>
    <t>A2</t>
  </si>
  <si>
    <t>A3</t>
  </si>
  <si>
    <t>A4</t>
  </si>
  <si>
    <t>Periode Penilaian: … Januari sd … Desember</t>
  </si>
  <si>
    <t>KETERANGAN 
PEJABAT PENILAI 
(Opsional)</t>
  </si>
  <si>
    <t>1. Orientasi Pelayanan</t>
  </si>
  <si>
    <t>2. Integritas</t>
  </si>
  <si>
    <t>3. Komitmen</t>
  </si>
  <si>
    <t>4. Disiplin</t>
  </si>
  <si>
    <t>5. Kerjasama</t>
  </si>
  <si>
    <t>6. Kepemimpinan</t>
  </si>
  <si>
    <t>2. Inisiatif Kerja</t>
  </si>
  <si>
    <t>4. Kerjasama</t>
  </si>
  <si>
    <t>5. Kepemimpinan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</si>
</sst>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0.000"/>
    <numFmt numFmtId="166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Bookman Old Style"/>
      <family val="1"/>
    </font>
    <font>
      <sz val="12"/>
      <name val="Arial"/>
      <family val="2"/>
    </font>
    <font>
      <i/>
      <sz val="11"/>
      <color rgb="FF7F7F7F"/>
      <name val="Bookman Old Style"/>
      <family val="1"/>
    </font>
    <font>
      <sz val="16"/>
      <color theme="1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2"/>
      <name val="Arial"/>
      <family val="2"/>
    </font>
    <font>
      <sz val="11"/>
      <name val="Bookman Old Style"/>
      <family val="1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6DCE4"/>
        <bgColor rgb="FFD6DCE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rgb="FFD6DCE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DDEBF7"/>
        <bgColor rgb="FFDDEBF7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23" fillId="0" borderId="0"/>
    <xf numFmtId="0" fontId="30" fillId="0" borderId="0"/>
    <xf numFmtId="0" fontId="18" fillId="0" borderId="0"/>
    <xf numFmtId="0" fontId="18" fillId="0" borderId="0"/>
    <xf numFmtId="0" fontId="36" fillId="0" borderId="0"/>
  </cellStyleXfs>
  <cellXfs count="458">
    <xf numFmtId="0" fontId="0" fillId="0" borderId="0" xfId="0"/>
    <xf numFmtId="0" fontId="0" fillId="0" borderId="0" xfId="0" applyAlignment="1">
      <alignment horizontal="center"/>
    </xf>
    <xf numFmtId="0" fontId="3" fillId="0" borderId="0" xfId="3"/>
    <xf numFmtId="0" fontId="4" fillId="0" borderId="0" xfId="3" applyFont="1"/>
    <xf numFmtId="0" fontId="4" fillId="0" borderId="3" xfId="3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9" fillId="0" borderId="0" xfId="3" applyFont="1"/>
    <xf numFmtId="0" fontId="5" fillId="0" borderId="0" xfId="3" applyFont="1" applyAlignment="1">
      <alignment horizontal="left" vertical="top"/>
    </xf>
    <xf numFmtId="0" fontId="3" fillId="0" borderId="0" xfId="3" applyAlignment="1">
      <alignment vertical="justify"/>
    </xf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left" vertical="justify"/>
    </xf>
    <xf numFmtId="0" fontId="5" fillId="0" borderId="0" xfId="3" applyFont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3" fillId="0" borderId="0" xfId="3"/>
    <xf numFmtId="0" fontId="6" fillId="0" borderId="0" xfId="3" applyFont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40" xfId="3" applyFont="1" applyBorder="1" applyAlignment="1">
      <alignment horizontal="center" vertical="center"/>
    </xf>
    <xf numFmtId="0" fontId="4" fillId="0" borderId="43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wrapText="1"/>
    </xf>
    <xf numFmtId="0" fontId="4" fillId="0" borderId="45" xfId="3" applyFont="1" applyBorder="1" applyAlignment="1">
      <alignment horizontal="center" wrapText="1"/>
    </xf>
    <xf numFmtId="0" fontId="4" fillId="0" borderId="30" xfId="3" applyFont="1" applyBorder="1" applyAlignment="1">
      <alignment horizontal="center"/>
    </xf>
    <xf numFmtId="0" fontId="3" fillId="0" borderId="0" xfId="3" applyAlignment="1">
      <alignment horizontal="center"/>
    </xf>
    <xf numFmtId="0" fontId="4" fillId="0" borderId="34" xfId="3" applyFont="1" applyBorder="1"/>
    <xf numFmtId="0" fontId="4" fillId="0" borderId="0" xfId="3" applyFont="1" applyAlignment="1">
      <alignment horizontal="center"/>
    </xf>
    <xf numFmtId="0" fontId="3" fillId="0" borderId="0" xfId="3"/>
    <xf numFmtId="0" fontId="6" fillId="0" borderId="0" xfId="3" applyFont="1" applyAlignment="1">
      <alignment horizontal="center"/>
    </xf>
    <xf numFmtId="0" fontId="9" fillId="0" borderId="0" xfId="3" applyFont="1"/>
    <xf numFmtId="0" fontId="4" fillId="0" borderId="4" xfId="3" applyFont="1" applyBorder="1" applyAlignment="1"/>
    <xf numFmtId="0" fontId="3" fillId="0" borderId="0" xfId="3" applyAlignment="1">
      <alignment wrapText="1"/>
    </xf>
    <xf numFmtId="0" fontId="4" fillId="0" borderId="2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justify"/>
    </xf>
    <xf numFmtId="0" fontId="4" fillId="0" borderId="4" xfId="3" applyFont="1" applyBorder="1" applyAlignment="1">
      <alignment vertical="center"/>
    </xf>
    <xf numFmtId="0" fontId="3" fillId="0" borderId="0" xfId="3" applyAlignment="1">
      <alignment vertical="center" wrapText="1"/>
    </xf>
    <xf numFmtId="0" fontId="3" fillId="0" borderId="0" xfId="3" applyFont="1"/>
    <xf numFmtId="0" fontId="3" fillId="0" borderId="14" xfId="3" applyBorder="1" applyAlignment="1"/>
    <xf numFmtId="0" fontId="4" fillId="0" borderId="6" xfId="3" applyFont="1" applyBorder="1" applyAlignment="1">
      <alignment horizontal="center" vertical="center"/>
    </xf>
    <xf numFmtId="0" fontId="4" fillId="0" borderId="3" xfId="3" applyFont="1" applyBorder="1" applyAlignment="1">
      <alignment vertical="center" wrapText="1"/>
    </xf>
    <xf numFmtId="0" fontId="4" fillId="0" borderId="6" xfId="3" applyFont="1" applyBorder="1" applyAlignment="1">
      <alignment horizontal="center" vertical="center" wrapText="1"/>
    </xf>
    <xf numFmtId="41" fontId="4" fillId="0" borderId="2" xfId="1" applyFont="1" applyBorder="1" applyAlignment="1">
      <alignment horizontal="center" vertical="center" wrapText="1"/>
    </xf>
    <xf numFmtId="0" fontId="4" fillId="0" borderId="3" xfId="1" applyNumberFormat="1" applyFont="1" applyBorder="1"/>
    <xf numFmtId="0" fontId="4" fillId="0" borderId="3" xfId="1" applyNumberFormat="1" applyFont="1" applyBorder="1" applyAlignment="1"/>
    <xf numFmtId="0" fontId="4" fillId="6" borderId="4" xfId="3" applyFont="1" applyFill="1" applyBorder="1"/>
    <xf numFmtId="0" fontId="4" fillId="6" borderId="2" xfId="3" applyFont="1" applyFill="1" applyBorder="1"/>
    <xf numFmtId="0" fontId="6" fillId="0" borderId="0" xfId="3" applyFont="1"/>
    <xf numFmtId="0" fontId="4" fillId="6" borderId="36" xfId="3" applyFont="1" applyFill="1" applyBorder="1"/>
    <xf numFmtId="0" fontId="4" fillId="6" borderId="34" xfId="3" applyFont="1" applyFill="1" applyBorder="1"/>
    <xf numFmtId="0" fontId="4" fillId="6" borderId="48" xfId="3" applyFont="1" applyFill="1" applyBorder="1"/>
    <xf numFmtId="0" fontId="6" fillId="9" borderId="47" xfId="3" applyFont="1" applyFill="1" applyBorder="1"/>
    <xf numFmtId="0" fontId="6" fillId="9" borderId="41" xfId="3" applyFont="1" applyFill="1" applyBorder="1" applyAlignment="1">
      <alignment horizontal="center"/>
    </xf>
    <xf numFmtId="0" fontId="4" fillId="0" borderId="3" xfId="3" quotePrefix="1" applyFont="1" applyBorder="1"/>
    <xf numFmtId="0" fontId="4" fillId="6" borderId="27" xfId="3" applyFont="1" applyFill="1" applyBorder="1"/>
    <xf numFmtId="0" fontId="6" fillId="6" borderId="34" xfId="3" applyFont="1" applyFill="1" applyBorder="1"/>
    <xf numFmtId="0" fontId="4" fillId="6" borderId="37" xfId="3" applyFont="1" applyFill="1" applyBorder="1"/>
    <xf numFmtId="0" fontId="6" fillId="6" borderId="48" xfId="3" applyFont="1" applyFill="1" applyBorder="1"/>
    <xf numFmtId="0" fontId="6" fillId="6" borderId="6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4" fillId="8" borderId="6" xfId="3" quotePrefix="1" applyFont="1" applyFill="1" applyBorder="1" applyAlignment="1">
      <alignment horizontal="center" vertical="center"/>
    </xf>
    <xf numFmtId="0" fontId="4" fillId="8" borderId="2" xfId="3" quotePrefix="1" applyFont="1" applyFill="1" applyBorder="1" applyAlignment="1">
      <alignment horizontal="center"/>
    </xf>
    <xf numFmtId="0" fontId="6" fillId="6" borderId="4" xfId="3" applyFont="1" applyFill="1" applyBorder="1"/>
    <xf numFmtId="0" fontId="6" fillId="9" borderId="6" xfId="3" applyFont="1" applyFill="1" applyBorder="1"/>
    <xf numFmtId="0" fontId="4" fillId="6" borderId="2" xfId="3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4" fillId="0" borderId="3" xfId="3" quotePrefix="1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4" fillId="0" borderId="34" xfId="3" applyFont="1" applyBorder="1" applyAlignment="1">
      <alignment horizontal="left"/>
    </xf>
    <xf numFmtId="0" fontId="3" fillId="0" borderId="0" xfId="3"/>
    <xf numFmtId="0" fontId="3" fillId="0" borderId="0" xfId="3" applyAlignment="1">
      <alignment vertical="center"/>
    </xf>
    <xf numFmtId="164" fontId="4" fillId="0" borderId="2" xfId="5" applyFont="1" applyBorder="1" applyAlignment="1">
      <alignment horizontal="center" vertical="center"/>
    </xf>
    <xf numFmtId="0" fontId="4" fillId="0" borderId="41" xfId="3" applyNumberFormat="1" applyFont="1" applyBorder="1" applyAlignment="1">
      <alignment horizontal="center" vertical="center" wrapText="1"/>
    </xf>
    <xf numFmtId="0" fontId="4" fillId="0" borderId="39" xfId="3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9" fillId="0" borderId="0" xfId="3" applyFont="1"/>
    <xf numFmtId="0" fontId="3" fillId="0" borderId="0" xfId="3"/>
    <xf numFmtId="0" fontId="4" fillId="0" borderId="0" xfId="3" applyFont="1" applyBorder="1" applyAlignment="1">
      <alignment horizontal="left"/>
    </xf>
    <xf numFmtId="0" fontId="4" fillId="6" borderId="42" xfId="3" applyFont="1" applyFill="1" applyBorder="1"/>
    <xf numFmtId="0" fontId="6" fillId="6" borderId="46" xfId="3" applyFont="1" applyFill="1" applyBorder="1"/>
    <xf numFmtId="0" fontId="4" fillId="0" borderId="32" xfId="3" quotePrefix="1" applyFont="1" applyBorder="1" applyAlignment="1">
      <alignment horizontal="left"/>
    </xf>
    <xf numFmtId="0" fontId="4" fillId="0" borderId="32" xfId="3" applyFont="1" applyBorder="1" applyAlignment="1">
      <alignment horizontal="left"/>
    </xf>
    <xf numFmtId="0" fontId="4" fillId="0" borderId="46" xfId="3" applyFont="1" applyBorder="1" applyAlignment="1">
      <alignment horizontal="left"/>
    </xf>
    <xf numFmtId="0" fontId="4" fillId="0" borderId="38" xfId="3" applyFont="1" applyBorder="1" applyAlignment="1">
      <alignment horizontal="left"/>
    </xf>
    <xf numFmtId="0" fontId="6" fillId="9" borderId="1" xfId="3" applyFont="1" applyFill="1" applyBorder="1" applyAlignment="1">
      <alignment horizontal="center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wrapText="1"/>
    </xf>
    <xf numFmtId="0" fontId="4" fillId="8" borderId="49" xfId="3" quotePrefix="1" applyFont="1" applyFill="1" applyBorder="1" applyAlignment="1">
      <alignment horizontal="center" vertical="center"/>
    </xf>
    <xf numFmtId="0" fontId="4" fillId="8" borderId="28" xfId="3" quotePrefix="1" applyFont="1" applyFill="1" applyBorder="1" applyAlignment="1">
      <alignment horizontal="center"/>
    </xf>
    <xf numFmtId="0" fontId="4" fillId="8" borderId="10" xfId="3" quotePrefix="1" applyFont="1" applyFill="1" applyBorder="1" applyAlignment="1">
      <alignment horizontal="center"/>
    </xf>
    <xf numFmtId="0" fontId="4" fillId="0" borderId="47" xfId="3" applyFont="1" applyBorder="1" applyAlignment="1">
      <alignment horizontal="center" vertical="center"/>
    </xf>
    <xf numFmtId="0" fontId="4" fillId="0" borderId="29" xfId="3" applyNumberFormat="1" applyFont="1" applyBorder="1" applyAlignment="1">
      <alignment horizontal="center" vertical="center" wrapText="1"/>
    </xf>
    <xf numFmtId="0" fontId="4" fillId="0" borderId="11" xfId="3" applyNumberFormat="1" applyFont="1" applyBorder="1" applyAlignment="1">
      <alignment horizontal="center" vertical="center" wrapText="1"/>
    </xf>
    <xf numFmtId="0" fontId="4" fillId="8" borderId="7" xfId="3" quotePrefix="1" applyFont="1" applyFill="1" applyBorder="1" applyAlignment="1">
      <alignment horizontal="center" vertical="center"/>
    </xf>
    <xf numFmtId="0" fontId="4" fillId="0" borderId="30" xfId="3" applyFont="1" applyBorder="1" applyAlignment="1">
      <alignment horizontal="center" vertical="center" wrapText="1"/>
    </xf>
    <xf numFmtId="0" fontId="3" fillId="0" borderId="0" xfId="3" applyBorder="1" applyAlignment="1"/>
    <xf numFmtId="0" fontId="4" fillId="6" borderId="31" xfId="3" applyFont="1" applyFill="1" applyBorder="1"/>
    <xf numFmtId="0" fontId="4" fillId="0" borderId="45" xfId="1" applyNumberFormat="1" applyFont="1" applyBorder="1"/>
    <xf numFmtId="0" fontId="0" fillId="6" borderId="13" xfId="0" applyFill="1" applyBorder="1"/>
    <xf numFmtId="0" fontId="0" fillId="6" borderId="12" xfId="0" applyFill="1" applyBorder="1"/>
    <xf numFmtId="0" fontId="0" fillId="6" borderId="10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1" xfId="0" applyBorder="1"/>
    <xf numFmtId="0" fontId="0" fillId="6" borderId="1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6" borderId="16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9" fillId="0" borderId="0" xfId="0" applyFont="1"/>
    <xf numFmtId="0" fontId="0" fillId="0" borderId="1" xfId="0" applyBorder="1" applyAlignment="1">
      <alignment vertical="top" wrapText="1"/>
    </xf>
    <xf numFmtId="2" fontId="19" fillId="0" borderId="0" xfId="0" applyNumberFormat="1" applyFont="1"/>
    <xf numFmtId="10" fontId="0" fillId="0" borderId="0" xfId="2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6" borderId="12" xfId="0" applyFont="1" applyFill="1" applyBorder="1" applyAlignment="1"/>
    <xf numFmtId="0" fontId="2" fillId="6" borderId="16" xfId="0" applyFont="1" applyFill="1" applyBorder="1" applyAlignment="1"/>
    <xf numFmtId="0" fontId="2" fillId="6" borderId="13" xfId="0" applyFont="1" applyFill="1" applyBorder="1" applyAlignment="1"/>
    <xf numFmtId="165" fontId="2" fillId="0" borderId="0" xfId="0" applyNumberFormat="1" applyFont="1" applyFill="1" applyBorder="1" applyAlignment="1">
      <alignment vertical="center"/>
    </xf>
    <xf numFmtId="0" fontId="20" fillId="0" borderId="0" xfId="7" applyFont="1" applyAlignment="1">
      <alignment vertical="top" wrapText="1"/>
    </xf>
    <xf numFmtId="0" fontId="23" fillId="0" borderId="0" xfId="7" applyFont="1" applyAlignment="1"/>
    <xf numFmtId="0" fontId="21" fillId="16" borderId="0" xfId="7" applyFont="1" applyFill="1" applyBorder="1" applyAlignment="1">
      <alignment vertical="top" wrapText="1"/>
    </xf>
    <xf numFmtId="0" fontId="21" fillId="16" borderId="0" xfId="7" applyFont="1" applyFill="1" applyBorder="1" applyAlignment="1">
      <alignment horizontal="right" vertical="top" wrapText="1"/>
    </xf>
    <xf numFmtId="9" fontId="21" fillId="16" borderId="0" xfId="7" applyNumberFormat="1" applyFont="1" applyFill="1" applyBorder="1" applyAlignment="1">
      <alignment horizontal="left" vertical="top" wrapText="1"/>
    </xf>
    <xf numFmtId="0" fontId="20" fillId="16" borderId="0" xfId="7" applyFont="1" applyFill="1" applyBorder="1" applyAlignment="1">
      <alignment horizontal="right" vertical="top" wrapText="1"/>
    </xf>
    <xf numFmtId="0" fontId="20" fillId="16" borderId="0" xfId="7" applyFont="1" applyFill="1" applyBorder="1" applyAlignment="1">
      <alignment vertical="top" wrapText="1"/>
    </xf>
    <xf numFmtId="0" fontId="27" fillId="0" borderId="0" xfId="7" applyFont="1" applyAlignment="1">
      <alignment vertical="top" wrapText="1"/>
    </xf>
    <xf numFmtId="0" fontId="27" fillId="0" borderId="0" xfId="7" applyFont="1" applyAlignment="1">
      <alignment vertical="top"/>
    </xf>
    <xf numFmtId="0" fontId="20" fillId="0" borderId="0" xfId="7" applyNumberFormat="1" applyFont="1" applyAlignment="1">
      <alignment vertical="top" wrapText="1"/>
    </xf>
    <xf numFmtId="0" fontId="21" fillId="16" borderId="0" xfId="7" applyNumberFormat="1" applyFont="1" applyFill="1" applyBorder="1" applyAlignment="1">
      <alignment horizontal="left" vertical="top" wrapText="1"/>
    </xf>
    <xf numFmtId="0" fontId="20" fillId="16" borderId="0" xfId="7" applyNumberFormat="1" applyFont="1" applyFill="1" applyBorder="1" applyAlignment="1">
      <alignment vertical="top" wrapText="1"/>
    </xf>
    <xf numFmtId="0" fontId="27" fillId="0" borderId="0" xfId="7" applyNumberFormat="1" applyFont="1" applyAlignment="1">
      <alignment vertical="top" wrapText="1"/>
    </xf>
    <xf numFmtId="0" fontId="23" fillId="0" borderId="0" xfId="7" applyNumberFormat="1" applyFont="1" applyAlignment="1"/>
    <xf numFmtId="0" fontId="6" fillId="4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20" fillId="18" borderId="0" xfId="7" applyFont="1" applyFill="1" applyAlignment="1">
      <alignment vertical="top" wrapText="1"/>
    </xf>
    <xf numFmtId="0" fontId="23" fillId="18" borderId="0" xfId="7" applyFont="1" applyFill="1" applyAlignment="1"/>
    <xf numFmtId="0" fontId="21" fillId="18" borderId="0" xfId="7" applyFont="1" applyFill="1" applyAlignment="1">
      <alignment vertical="top" wrapText="1"/>
    </xf>
    <xf numFmtId="0" fontId="21" fillId="19" borderId="0" xfId="7" applyFont="1" applyFill="1" applyBorder="1" applyAlignment="1">
      <alignment vertical="top" wrapText="1"/>
    </xf>
    <xf numFmtId="0" fontId="27" fillId="18" borderId="0" xfId="7" applyFont="1" applyFill="1" applyAlignment="1">
      <alignment vertical="top" wrapText="1"/>
    </xf>
    <xf numFmtId="0" fontId="24" fillId="11" borderId="1" xfId="7" applyFont="1" applyFill="1" applyBorder="1" applyAlignment="1">
      <alignment vertical="top" wrapText="1"/>
    </xf>
    <xf numFmtId="0" fontId="24" fillId="13" borderId="1" xfId="7" applyFont="1" applyFill="1" applyBorder="1" applyAlignment="1">
      <alignment horizontal="center" vertical="top" wrapText="1"/>
    </xf>
    <xf numFmtId="0" fontId="24" fillId="14" borderId="1" xfId="7" applyFont="1" applyFill="1" applyBorder="1" applyAlignment="1">
      <alignment horizontal="center" vertical="top" wrapText="1"/>
    </xf>
    <xf numFmtId="0" fontId="24" fillId="13" borderId="1" xfId="7" quotePrefix="1" applyFont="1" applyFill="1" applyBorder="1" applyAlignment="1">
      <alignment horizontal="center" vertical="top" wrapText="1"/>
    </xf>
    <xf numFmtId="0" fontId="32" fillId="0" borderId="1" xfId="8" applyFont="1" applyBorder="1" applyAlignment="1">
      <alignment horizontal="right" vertical="top" wrapText="1"/>
    </xf>
    <xf numFmtId="0" fontId="32" fillId="14" borderId="1" xfId="8" applyFont="1" applyFill="1" applyBorder="1" applyAlignment="1">
      <alignment horizontal="left" vertical="top" wrapText="1"/>
    </xf>
    <xf numFmtId="0" fontId="32" fillId="0" borderId="1" xfId="8" applyFont="1" applyBorder="1" applyAlignment="1">
      <alignment vertical="top" wrapText="1"/>
    </xf>
    <xf numFmtId="0" fontId="32" fillId="17" borderId="1" xfId="8" applyFont="1" applyFill="1" applyBorder="1" applyAlignment="1">
      <alignment horizontal="right" vertical="top" wrapText="1"/>
    </xf>
    <xf numFmtId="0" fontId="32" fillId="17" borderId="1" xfId="8" applyFont="1" applyFill="1" applyBorder="1" applyAlignment="1">
      <alignment vertical="top" wrapText="1"/>
    </xf>
    <xf numFmtId="0" fontId="32" fillId="16" borderId="1" xfId="8" applyFont="1" applyFill="1" applyBorder="1" applyAlignment="1">
      <alignment vertical="top" wrapText="1"/>
    </xf>
    <xf numFmtId="0" fontId="24" fillId="11" borderId="12" xfId="7" applyFont="1" applyFill="1" applyBorder="1" applyAlignment="1">
      <alignment vertical="top" wrapText="1"/>
    </xf>
    <xf numFmtId="0" fontId="24" fillId="11" borderId="13" xfId="7" applyFont="1" applyFill="1" applyBorder="1" applyAlignment="1">
      <alignment vertical="top" wrapText="1"/>
    </xf>
    <xf numFmtId="0" fontId="24" fillId="11" borderId="11" xfId="7" applyFont="1" applyFill="1" applyBorder="1" applyAlignment="1">
      <alignment vertical="top" wrapText="1"/>
    </xf>
    <xf numFmtId="0" fontId="24" fillId="11" borderId="22" xfId="7" applyFont="1" applyFill="1" applyBorder="1" applyAlignment="1">
      <alignment vertical="top" wrapText="1"/>
    </xf>
    <xf numFmtId="0" fontId="26" fillId="18" borderId="0" xfId="7" applyFont="1" applyFill="1" applyBorder="1" applyAlignment="1">
      <alignment vertical="top" wrapText="1"/>
    </xf>
    <xf numFmtId="0" fontId="21" fillId="18" borderId="12" xfId="7" applyFont="1" applyFill="1" applyBorder="1" applyAlignment="1">
      <alignment vertical="top" wrapText="1"/>
    </xf>
    <xf numFmtId="0" fontId="21" fillId="18" borderId="13" xfId="7" applyFont="1" applyFill="1" applyBorder="1" applyAlignment="1">
      <alignment vertical="top" wrapText="1"/>
    </xf>
    <xf numFmtId="0" fontId="26" fillId="18" borderId="13" xfId="7" applyFont="1" applyFill="1" applyBorder="1" applyAlignment="1">
      <alignment vertical="top" wrapText="1"/>
    </xf>
    <xf numFmtId="0" fontId="34" fillId="18" borderId="12" xfId="7" quotePrefix="1" applyFont="1" applyFill="1" applyBorder="1" applyAlignment="1">
      <alignment vertical="top" wrapText="1"/>
    </xf>
    <xf numFmtId="0" fontId="34" fillId="18" borderId="0" xfId="7" applyFont="1" applyFill="1" applyBorder="1" applyAlignment="1">
      <alignment vertical="top" wrapText="1"/>
    </xf>
    <xf numFmtId="0" fontId="34" fillId="0" borderId="1" xfId="7" applyNumberFormat="1" applyFont="1" applyBorder="1" applyAlignment="1">
      <alignment vertical="top" wrapText="1"/>
    </xf>
    <xf numFmtId="0" fontId="34" fillId="18" borderId="1" xfId="7" quotePrefix="1" applyNumberFormat="1" applyFont="1" applyFill="1" applyBorder="1" applyAlignment="1">
      <alignment vertical="top" wrapText="1"/>
    </xf>
    <xf numFmtId="0" fontId="2" fillId="20" borderId="1" xfId="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/>
    <xf numFmtId="0" fontId="0" fillId="0" borderId="16" xfId="0" applyFont="1" applyBorder="1"/>
    <xf numFmtId="0" fontId="0" fillId="0" borderId="13" xfId="0" applyFont="1" applyBorder="1"/>
    <xf numFmtId="0" fontId="0" fillId="0" borderId="12" xfId="0" quotePrefix="1" applyFont="1" applyBorder="1"/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2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0" fillId="0" borderId="12" xfId="0" applyNumberFormat="1" applyFont="1" applyBorder="1" applyAlignment="1">
      <alignment horizontal="center" vertical="center" wrapText="1"/>
    </xf>
    <xf numFmtId="9" fontId="22" fillId="0" borderId="1" xfId="2" applyFont="1" applyBorder="1" applyAlignment="1" applyProtection="1">
      <alignment horizontal="center" vertical="center"/>
      <protection locked="0"/>
    </xf>
    <xf numFmtId="0" fontId="0" fillId="18" borderId="1" xfId="0" applyFont="1" applyFill="1" applyBorder="1" applyAlignment="1">
      <alignment horizontal="center" vertical="center"/>
    </xf>
    <xf numFmtId="0" fontId="4" fillId="23" borderId="6" xfId="3" applyFont="1" applyFill="1" applyBorder="1" applyAlignment="1">
      <alignment horizontal="center" vertical="center" wrapText="1"/>
    </xf>
    <xf numFmtId="0" fontId="4" fillId="23" borderId="7" xfId="3" applyFont="1" applyFill="1" applyBorder="1" applyAlignment="1">
      <alignment horizontal="center" vertical="top" wrapText="1"/>
    </xf>
    <xf numFmtId="166" fontId="0" fillId="23" borderId="12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vertical="center" wrapText="1"/>
    </xf>
    <xf numFmtId="0" fontId="2" fillId="21" borderId="1" xfId="3" applyFont="1" applyFill="1" applyBorder="1" applyAlignment="1" applyProtection="1">
      <alignment horizontal="center" vertical="center" wrapText="1"/>
      <protection locked="0"/>
    </xf>
    <xf numFmtId="0" fontId="3" fillId="20" borderId="1" xfId="3" applyFill="1" applyBorder="1"/>
    <xf numFmtId="41" fontId="0" fillId="0" borderId="1" xfId="0" applyNumberFormat="1" applyBorder="1"/>
    <xf numFmtId="0" fontId="0" fillId="18" borderId="0" xfId="0" applyFill="1" applyBorder="1" applyAlignment="1">
      <alignment horizontal="center"/>
    </xf>
    <xf numFmtId="0" fontId="0" fillId="18" borderId="0" xfId="0" applyFill="1"/>
    <xf numFmtId="41" fontId="0" fillId="0" borderId="0" xfId="0" applyNumberFormat="1" applyAlignment="1">
      <alignment horizontal="center"/>
    </xf>
    <xf numFmtId="41" fontId="0" fillId="0" borderId="25" xfId="0" applyNumberForma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2" fillId="20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1" fillId="17" borderId="1" xfId="8" applyFont="1" applyFill="1" applyBorder="1" applyAlignment="1">
      <alignment vertical="top" wrapText="1"/>
    </xf>
    <xf numFmtId="0" fontId="23" fillId="0" borderId="0" xfId="7" applyFont="1" applyAlignment="1"/>
    <xf numFmtId="0" fontId="0" fillId="18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left" vertical="center" wrapText="1"/>
    </xf>
    <xf numFmtId="9" fontId="0" fillId="18" borderId="1" xfId="2" applyNumberFormat="1" applyFont="1" applyFill="1" applyBorder="1" applyAlignment="1">
      <alignment horizontal="center" vertical="center" wrapText="1"/>
    </xf>
    <xf numFmtId="0" fontId="0" fillId="18" borderId="1" xfId="2" applyNumberFormat="1" applyFont="1" applyFill="1" applyBorder="1" applyAlignment="1">
      <alignment horizontal="center" vertical="center" wrapText="1"/>
    </xf>
    <xf numFmtId="166" fontId="0" fillId="18" borderId="12" xfId="0" applyNumberFormat="1" applyFont="1" applyFill="1" applyBorder="1" applyAlignment="1">
      <alignment horizontal="center" vertical="center" wrapText="1"/>
    </xf>
    <xf numFmtId="0" fontId="0" fillId="18" borderId="0" xfId="0" applyFont="1" applyFill="1" applyAlignment="1">
      <alignment horizontal="left" vertical="center" wrapText="1"/>
    </xf>
    <xf numFmtId="0" fontId="0" fillId="25" borderId="1" xfId="0" applyFont="1" applyFill="1" applyBorder="1" applyAlignment="1">
      <alignment horizontal="center" vertical="center" wrapText="1"/>
    </xf>
    <xf numFmtId="9" fontId="0" fillId="25" borderId="1" xfId="2" applyNumberFormat="1" applyFont="1" applyFill="1" applyBorder="1" applyAlignment="1">
      <alignment horizontal="center" vertical="center" wrapText="1"/>
    </xf>
    <xf numFmtId="166" fontId="0" fillId="25" borderId="12" xfId="0" applyNumberFormat="1" applyFont="1" applyFill="1" applyBorder="1" applyAlignment="1">
      <alignment horizontal="center" vertical="center" wrapText="1"/>
    </xf>
    <xf numFmtId="166" fontId="2" fillId="25" borderId="15" xfId="0" applyNumberFormat="1" applyFont="1" applyFill="1" applyBorder="1" applyAlignment="1">
      <alignment vertical="center" wrapText="1"/>
    </xf>
    <xf numFmtId="166" fontId="2" fillId="25" borderId="1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2" fillId="6" borderId="1" xfId="0" applyFont="1" applyFill="1" applyBorder="1" applyAlignment="1"/>
    <xf numFmtId="0" fontId="0" fillId="18" borderId="12" xfId="0" applyFont="1" applyFill="1" applyBorder="1" applyAlignment="1">
      <alignment vertical="center" wrapText="1"/>
    </xf>
    <xf numFmtId="0" fontId="0" fillId="6" borderId="12" xfId="0" applyFont="1" applyFill="1" applyBorder="1" applyAlignment="1"/>
    <xf numFmtId="0" fontId="0" fillId="6" borderId="16" xfId="0" applyFont="1" applyFill="1" applyBorder="1" applyAlignment="1"/>
    <xf numFmtId="0" fontId="2" fillId="6" borderId="12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18" borderId="0" xfId="0" applyFont="1" applyFill="1" applyBorder="1" applyAlignment="1">
      <alignment vertical="center"/>
    </xf>
    <xf numFmtId="165" fontId="2" fillId="18" borderId="0" xfId="0" applyNumberFormat="1" applyFont="1" applyFill="1" applyBorder="1" applyAlignment="1">
      <alignment vertical="center"/>
    </xf>
    <xf numFmtId="0" fontId="0" fillId="18" borderId="0" xfId="0" applyFont="1" applyFill="1" applyAlignment="1">
      <alignment vertical="center"/>
    </xf>
    <xf numFmtId="0" fontId="3" fillId="26" borderId="1" xfId="3" applyFill="1" applyBorder="1"/>
    <xf numFmtId="0" fontId="3" fillId="26" borderId="1" xfId="3" applyFill="1" applyBorder="1" applyAlignment="1">
      <alignment vertical="center"/>
    </xf>
    <xf numFmtId="0" fontId="4" fillId="0" borderId="15" xfId="1" applyNumberFormat="1" applyFont="1" applyBorder="1"/>
    <xf numFmtId="0" fontId="10" fillId="6" borderId="1" xfId="3" applyFont="1" applyFill="1" applyBorder="1" applyAlignment="1">
      <alignment horizontal="center"/>
    </xf>
    <xf numFmtId="9" fontId="4" fillId="0" borderId="12" xfId="3" applyNumberFormat="1" applyFont="1" applyBorder="1" applyAlignment="1">
      <alignment horizontal="center" vertical="center" wrapText="1"/>
    </xf>
    <xf numFmtId="9" fontId="4" fillId="23" borderId="12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32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0" xfId="3" applyAlignment="1">
      <alignment horizontal="center" vertical="center"/>
    </xf>
    <xf numFmtId="0" fontId="3" fillId="0" borderId="0" xfId="3" applyAlignment="1">
      <alignment horizontal="center" vertical="center" wrapText="1"/>
    </xf>
    <xf numFmtId="0" fontId="21" fillId="17" borderId="1" xfId="8" applyFont="1" applyFill="1" applyBorder="1" applyAlignment="1">
      <alignment horizontal="right" vertical="top" wrapText="1"/>
    </xf>
    <xf numFmtId="9" fontId="4" fillId="23" borderId="19" xfId="3" applyNumberFormat="1" applyFont="1" applyFill="1" applyBorder="1" applyAlignment="1">
      <alignment horizontal="center" vertical="center" wrapText="1"/>
    </xf>
    <xf numFmtId="0" fontId="3" fillId="26" borderId="10" xfId="3" applyFill="1" applyBorder="1"/>
    <xf numFmtId="0" fontId="4" fillId="23" borderId="1" xfId="3" applyFont="1" applyFill="1" applyBorder="1" applyAlignment="1">
      <alignment horizontal="center" vertical="top" wrapText="1"/>
    </xf>
    <xf numFmtId="9" fontId="4" fillId="23" borderId="1" xfId="3" applyNumberFormat="1" applyFont="1" applyFill="1" applyBorder="1" applyAlignment="1">
      <alignment horizontal="center" vertical="center" wrapText="1"/>
    </xf>
    <xf numFmtId="0" fontId="2" fillId="18" borderId="0" xfId="0" applyFont="1" applyFill="1" applyBorder="1" applyAlignment="1"/>
    <xf numFmtId="0" fontId="0" fillId="18" borderId="0" xfId="0" applyFont="1" applyFill="1"/>
    <xf numFmtId="0" fontId="2" fillId="18" borderId="0" xfId="0" applyFont="1" applyFill="1" applyAlignment="1">
      <alignment horizontal="center" vertical="center"/>
    </xf>
    <xf numFmtId="0" fontId="0" fillId="18" borderId="0" xfId="0" applyFont="1" applyFill="1" applyAlignment="1">
      <alignment horizontal="center"/>
    </xf>
    <xf numFmtId="9" fontId="0" fillId="18" borderId="0" xfId="2" applyFont="1" applyFill="1" applyAlignment="1">
      <alignment horizontal="left" vertical="center" wrapText="1"/>
    </xf>
    <xf numFmtId="0" fontId="3" fillId="26" borderId="1" xfId="3" quotePrefix="1" applyFill="1" applyBorder="1"/>
    <xf numFmtId="0" fontId="0" fillId="26" borderId="1" xfId="2" applyNumberFormat="1" applyFont="1" applyFill="1" applyBorder="1" applyAlignment="1">
      <alignment horizontal="center" vertical="center" wrapText="1"/>
    </xf>
    <xf numFmtId="0" fontId="0" fillId="26" borderId="1" xfId="2" quotePrefix="1" applyNumberFormat="1" applyFont="1" applyFill="1" applyBorder="1" applyAlignment="1">
      <alignment horizontal="center" vertical="center" wrapText="1"/>
    </xf>
    <xf numFmtId="0" fontId="0" fillId="26" borderId="1" xfId="0" applyFont="1" applyFill="1" applyBorder="1" applyAlignment="1">
      <alignment horizontal="center" vertical="center"/>
    </xf>
    <xf numFmtId="0" fontId="21" fillId="16" borderId="1" xfId="8" applyFont="1" applyFill="1" applyBorder="1" applyAlignment="1">
      <alignment horizontal="right" vertical="top" wrapText="1"/>
    </xf>
    <xf numFmtId="0" fontId="4" fillId="18" borderId="40" xfId="3" applyFont="1" applyFill="1" applyBorder="1" applyAlignment="1">
      <alignment horizontal="center" vertical="top"/>
    </xf>
    <xf numFmtId="0" fontId="3" fillId="18" borderId="0" xfId="3" applyFill="1"/>
    <xf numFmtId="0" fontId="3" fillId="26" borderId="11" xfId="3" applyFill="1" applyBorder="1"/>
    <xf numFmtId="9" fontId="4" fillId="18" borderId="1" xfId="3" quotePrefix="1" applyNumberFormat="1" applyFont="1" applyFill="1" applyBorder="1" applyAlignment="1">
      <alignment horizontal="center" vertical="center" wrapText="1"/>
    </xf>
    <xf numFmtId="0" fontId="18" fillId="0" borderId="0" xfId="7" applyFont="1" applyAlignment="1"/>
    <xf numFmtId="0" fontId="35" fillId="0" borderId="0" xfId="7" applyFont="1" applyAlignment="1">
      <alignment vertical="top"/>
    </xf>
    <xf numFmtId="0" fontId="2" fillId="9" borderId="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9" borderId="1" xfId="3" applyFont="1" applyFill="1" applyBorder="1" applyAlignment="1" applyProtection="1">
      <alignment horizontal="center" vertical="center" wrapText="1"/>
      <protection locked="0"/>
    </xf>
    <xf numFmtId="0" fontId="2" fillId="9" borderId="13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1" fontId="2" fillId="9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6" borderId="1" xfId="0" applyNumberFormat="1" applyFont="1" applyFill="1" applyBorder="1" applyAlignment="1">
      <alignment horizontal="center" vertical="center"/>
    </xf>
    <xf numFmtId="1" fontId="2" fillId="9" borderId="13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left"/>
    </xf>
    <xf numFmtId="0" fontId="0" fillId="6" borderId="16" xfId="0" applyFont="1" applyFill="1" applyBorder="1"/>
    <xf numFmtId="0" fontId="2" fillId="6" borderId="23" xfId="0" applyFont="1" applyFill="1" applyBorder="1" applyAlignment="1"/>
    <xf numFmtId="166" fontId="2" fillId="6" borderId="12" xfId="0" applyNumberFormat="1" applyFont="1" applyFill="1" applyBorder="1" applyAlignment="1">
      <alignment vertical="center"/>
    </xf>
    <xf numFmtId="166" fontId="2" fillId="6" borderId="16" xfId="0" applyNumberFormat="1" applyFont="1" applyFill="1" applyBorder="1" applyAlignment="1">
      <alignment vertical="center"/>
    </xf>
    <xf numFmtId="166" fontId="2" fillId="6" borderId="13" xfId="0" applyNumberFormat="1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vertical="center"/>
    </xf>
    <xf numFmtId="165" fontId="2" fillId="6" borderId="13" xfId="0" applyNumberFormat="1" applyFont="1" applyFill="1" applyBorder="1" applyAlignment="1">
      <alignment vertical="center"/>
    </xf>
    <xf numFmtId="0" fontId="21" fillId="17" borderId="1" xfId="8" quotePrefix="1" applyFont="1" applyFill="1" applyBorder="1" applyAlignment="1">
      <alignment vertical="top" wrapText="1"/>
    </xf>
    <xf numFmtId="0" fontId="4" fillId="0" borderId="32" xfId="3" applyFont="1" applyBorder="1" applyAlignment="1">
      <alignment horizontal="left" vertical="center" wrapText="1"/>
    </xf>
    <xf numFmtId="9" fontId="32" fillId="18" borderId="12" xfId="8" applyNumberFormat="1" applyFont="1" applyFill="1" applyBorder="1" applyAlignment="1">
      <alignment vertical="top" wrapText="1"/>
    </xf>
    <xf numFmtId="0" fontId="33" fillId="18" borderId="13" xfId="8" applyFont="1" applyFill="1" applyBorder="1" applyAlignment="1">
      <alignment wrapText="1"/>
    </xf>
    <xf numFmtId="2" fontId="0" fillId="18" borderId="10" xfId="0" applyNumberFormat="1" applyFont="1" applyFill="1" applyBorder="1" applyAlignment="1">
      <alignment horizontal="center" vertical="center" wrapText="1"/>
    </xf>
    <xf numFmtId="0" fontId="4" fillId="0" borderId="31" xfId="3" applyFont="1" applyBorder="1" applyAlignment="1">
      <alignment horizontal="left" vertical="center"/>
    </xf>
    <xf numFmtId="0" fontId="4" fillId="0" borderId="33" xfId="3" applyFont="1" applyBorder="1" applyAlignment="1">
      <alignment horizontal="left" vertical="center"/>
    </xf>
    <xf numFmtId="0" fontId="4" fillId="0" borderId="32" xfId="3" applyFont="1" applyBorder="1" applyAlignment="1">
      <alignment horizontal="left" vertical="center"/>
    </xf>
    <xf numFmtId="0" fontId="34" fillId="0" borderId="1" xfId="8" applyFont="1" applyBorder="1" applyAlignment="1">
      <alignment vertical="top" wrapText="1"/>
    </xf>
    <xf numFmtId="166" fontId="0" fillId="18" borderId="0" xfId="0" applyNumberFormat="1" applyFont="1" applyFill="1" applyAlignment="1">
      <alignment horizontal="left" vertical="center" wrapText="1"/>
    </xf>
    <xf numFmtId="164" fontId="0" fillId="0" borderId="1" xfId="5" applyFont="1" applyBorder="1" applyAlignment="1"/>
    <xf numFmtId="164" fontId="0" fillId="0" borderId="1" xfId="5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2" fontId="2" fillId="0" borderId="1" xfId="0" applyNumberFormat="1" applyFont="1" applyBorder="1" applyAlignment="1"/>
    <xf numFmtId="0" fontId="21" fillId="0" borderId="1" xfId="8" applyFont="1" applyBorder="1" applyAlignment="1">
      <alignment vertical="top" wrapText="1"/>
    </xf>
    <xf numFmtId="164" fontId="1" fillId="0" borderId="1" xfId="5" applyFont="1" applyBorder="1" applyAlignment="1"/>
    <xf numFmtId="0" fontId="0" fillId="25" borderId="1" xfId="2" applyNumberFormat="1" applyFont="1" applyFill="1" applyBorder="1" applyAlignment="1">
      <alignment horizontal="center" vertical="center" wrapText="1"/>
    </xf>
    <xf numFmtId="0" fontId="21" fillId="17" borderId="12" xfId="8" quotePrefix="1" applyFont="1" applyFill="1" applyBorder="1" applyAlignment="1">
      <alignment horizontal="center" vertical="top" wrapText="1"/>
    </xf>
    <xf numFmtId="0" fontId="21" fillId="17" borderId="13" xfId="8" quotePrefix="1" applyFont="1" applyFill="1" applyBorder="1" applyAlignment="1">
      <alignment horizontal="center" vertical="top" wrapText="1"/>
    </xf>
    <xf numFmtId="0" fontId="18" fillId="0" borderId="0" xfId="7" applyFont="1" applyAlignment="1">
      <alignment horizontal="center"/>
    </xf>
    <xf numFmtId="0" fontId="27" fillId="0" borderId="0" xfId="7" applyFont="1" applyAlignment="1">
      <alignment horizontal="left" vertical="top" wrapText="1"/>
    </xf>
    <xf numFmtId="0" fontId="23" fillId="0" borderId="0" xfId="7" applyFont="1" applyAlignment="1"/>
    <xf numFmtId="0" fontId="24" fillId="12" borderId="1" xfId="7" applyFont="1" applyFill="1" applyBorder="1" applyAlignment="1">
      <alignment horizontal="center" vertical="top" wrapText="1"/>
    </xf>
    <xf numFmtId="0" fontId="25" fillId="0" borderId="1" xfId="7" applyFont="1" applyBorder="1"/>
    <xf numFmtId="0" fontId="24" fillId="15" borderId="1" xfId="7" applyFont="1" applyFill="1" applyBorder="1" applyAlignment="1">
      <alignment horizontal="center" vertical="top" wrapText="1"/>
    </xf>
    <xf numFmtId="0" fontId="24" fillId="15" borderId="1" xfId="7" quotePrefix="1" applyFont="1" applyFill="1" applyBorder="1" applyAlignment="1">
      <alignment horizontal="center" vertical="top" wrapText="1"/>
    </xf>
    <xf numFmtId="0" fontId="31" fillId="16" borderId="1" xfId="8" applyFont="1" applyFill="1" applyBorder="1" applyAlignment="1">
      <alignment horizontal="left" vertical="top" wrapText="1"/>
    </xf>
    <xf numFmtId="0" fontId="33" fillId="0" borderId="1" xfId="8" applyFont="1" applyBorder="1"/>
    <xf numFmtId="0" fontId="6" fillId="3" borderId="22" xfId="3" applyFont="1" applyFill="1" applyBorder="1" applyAlignment="1">
      <alignment horizontal="left"/>
    </xf>
    <xf numFmtId="0" fontId="6" fillId="3" borderId="14" xfId="3" applyFont="1" applyFill="1" applyBorder="1" applyAlignment="1">
      <alignment horizontal="left"/>
    </xf>
    <xf numFmtId="0" fontId="6" fillId="3" borderId="23" xfId="3" applyFont="1" applyFill="1" applyBorder="1" applyAlignment="1">
      <alignment horizontal="left"/>
    </xf>
    <xf numFmtId="0" fontId="4" fillId="0" borderId="2" xfId="3" applyFont="1" applyBorder="1" applyAlignment="1">
      <alignment horizontal="left" wrapText="1"/>
    </xf>
    <xf numFmtId="0" fontId="5" fillId="0" borderId="3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5" fillId="0" borderId="3" xfId="3" applyFont="1" applyBorder="1" applyAlignment="1">
      <alignment horizontal="left" wrapText="1"/>
    </xf>
    <xf numFmtId="0" fontId="4" fillId="0" borderId="31" xfId="3" applyFont="1" applyBorder="1" applyAlignment="1">
      <alignment horizontal="left" wrapText="1"/>
    </xf>
    <xf numFmtId="0" fontId="5" fillId="0" borderId="32" xfId="3" applyFont="1" applyBorder="1" applyAlignment="1">
      <alignment horizontal="left"/>
    </xf>
    <xf numFmtId="0" fontId="5" fillId="0" borderId="33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6" fillId="6" borderId="19" xfId="3" applyFont="1" applyFill="1" applyBorder="1" applyAlignment="1">
      <alignment horizontal="center"/>
    </xf>
    <xf numFmtId="0" fontId="6" fillId="6" borderId="20" xfId="3" applyFont="1" applyFill="1" applyBorder="1" applyAlignment="1">
      <alignment horizontal="center"/>
    </xf>
    <xf numFmtId="0" fontId="6" fillId="6" borderId="26" xfId="3" applyFont="1" applyFill="1" applyBorder="1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6" fillId="6" borderId="1" xfId="3" applyFont="1" applyFill="1" applyBorder="1" applyAlignment="1">
      <alignment horizontal="center"/>
    </xf>
    <xf numFmtId="0" fontId="6" fillId="9" borderId="31" xfId="3" applyFont="1" applyFill="1" applyBorder="1" applyAlignment="1">
      <alignment horizontal="center"/>
    </xf>
    <xf numFmtId="0" fontId="15" fillId="6" borderId="32" xfId="3" applyFont="1" applyFill="1" applyBorder="1"/>
    <xf numFmtId="0" fontId="15" fillId="6" borderId="4" xfId="3" applyFont="1" applyFill="1" applyBorder="1"/>
    <xf numFmtId="0" fontId="15" fillId="6" borderId="3" xfId="3" applyFont="1" applyFill="1" applyBorder="1"/>
    <xf numFmtId="0" fontId="4" fillId="8" borderId="8" xfId="3" quotePrefix="1" applyFont="1" applyFill="1" applyBorder="1" applyAlignment="1">
      <alignment horizontal="center"/>
    </xf>
    <xf numFmtId="0" fontId="14" fillId="6" borderId="5" xfId="3" applyFont="1" applyFill="1" applyBorder="1"/>
    <xf numFmtId="0" fontId="14" fillId="6" borderId="9" xfId="3" applyFont="1" applyFill="1" applyBorder="1"/>
    <xf numFmtId="0" fontId="4" fillId="0" borderId="31" xfId="3" applyFont="1" applyBorder="1" applyAlignment="1">
      <alignment horizontal="left" vertical="center" wrapText="1"/>
    </xf>
    <xf numFmtId="0" fontId="14" fillId="0" borderId="32" xfId="3" applyFont="1" applyBorder="1" applyAlignment="1">
      <alignment horizontal="left" vertical="center"/>
    </xf>
    <xf numFmtId="0" fontId="14" fillId="0" borderId="33" xfId="3" applyFont="1" applyBorder="1" applyAlignment="1">
      <alignment horizontal="left" vertical="center"/>
    </xf>
    <xf numFmtId="0" fontId="14" fillId="0" borderId="3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justify" wrapText="1"/>
    </xf>
    <xf numFmtId="0" fontId="5" fillId="0" borderId="3" xfId="3" applyFont="1" applyBorder="1" applyAlignment="1">
      <alignment horizontal="left" vertical="justify"/>
    </xf>
    <xf numFmtId="0" fontId="5" fillId="0" borderId="4" xfId="3" applyFont="1" applyBorder="1" applyAlignment="1">
      <alignment horizontal="left" vertical="justify"/>
    </xf>
    <xf numFmtId="0" fontId="6" fillId="8" borderId="12" xfId="3" applyFont="1" applyFill="1" applyBorder="1" applyAlignment="1">
      <alignment horizontal="left"/>
    </xf>
    <xf numFmtId="0" fontId="6" fillId="8" borderId="16" xfId="3" applyFont="1" applyFill="1" applyBorder="1" applyAlignment="1">
      <alignment horizontal="left"/>
    </xf>
    <xf numFmtId="0" fontId="6" fillId="8" borderId="13" xfId="3" applyFont="1" applyFill="1" applyBorder="1" applyAlignment="1">
      <alignment horizontal="left"/>
    </xf>
    <xf numFmtId="0" fontId="4" fillId="0" borderId="2" xfId="3" applyFont="1" applyBorder="1" applyAlignment="1">
      <alignment horizontal="left" vertical="top" wrapText="1"/>
    </xf>
    <xf numFmtId="0" fontId="5" fillId="0" borderId="3" xfId="3" applyFont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0" fontId="5" fillId="0" borderId="3" xfId="3" applyFont="1" applyBorder="1" applyAlignment="1">
      <alignment horizontal="left" vertical="top"/>
    </xf>
    <xf numFmtId="0" fontId="5" fillId="0" borderId="4" xfId="3" applyFont="1" applyBorder="1" applyAlignment="1">
      <alignment horizontal="left" vertical="top"/>
    </xf>
    <xf numFmtId="0" fontId="4" fillId="0" borderId="3" xfId="3" applyFont="1" applyBorder="1" applyAlignment="1">
      <alignment horizontal="left" vertical="top" wrapText="1"/>
    </xf>
    <xf numFmtId="0" fontId="4" fillId="0" borderId="4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vertical="center" wrapText="1"/>
    </xf>
    <xf numFmtId="0" fontId="14" fillId="0" borderId="3" xfId="3" applyFont="1" applyBorder="1" applyAlignment="1">
      <alignment horizontal="left" vertical="center"/>
    </xf>
    <xf numFmtId="0" fontId="4" fillId="0" borderId="2" xfId="3" applyFont="1" applyBorder="1" applyAlignment="1">
      <alignment vertical="top" wrapText="1"/>
    </xf>
    <xf numFmtId="0" fontId="4" fillId="0" borderId="3" xfId="3" applyFont="1" applyBorder="1" applyAlignment="1">
      <alignment vertical="top" wrapText="1"/>
    </xf>
    <xf numFmtId="0" fontId="4" fillId="0" borderId="4" xfId="3" applyFont="1" applyBorder="1" applyAlignment="1">
      <alignment vertical="top" wrapText="1"/>
    </xf>
    <xf numFmtId="0" fontId="5" fillId="0" borderId="3" xfId="3" applyFont="1" applyBorder="1" applyAlignment="1">
      <alignment vertical="top"/>
    </xf>
    <xf numFmtId="0" fontId="5" fillId="0" borderId="4" xfId="3" applyFont="1" applyBorder="1" applyAlignment="1">
      <alignment vertical="top"/>
    </xf>
    <xf numFmtId="0" fontId="4" fillId="6" borderId="35" xfId="3" applyFont="1" applyFill="1" applyBorder="1" applyAlignment="1">
      <alignment horizontal="left"/>
    </xf>
    <xf numFmtId="0" fontId="4" fillId="6" borderId="26" xfId="3" applyFont="1" applyFill="1" applyBorder="1" applyAlignment="1">
      <alignment horizontal="left"/>
    </xf>
    <xf numFmtId="0" fontId="4" fillId="6" borderId="27" xfId="3" applyFont="1" applyFill="1" applyBorder="1" applyAlignment="1">
      <alignment horizontal="left"/>
    </xf>
    <xf numFmtId="0" fontId="4" fillId="6" borderId="3" xfId="3" applyFont="1" applyFill="1" applyBorder="1" applyAlignment="1">
      <alignment horizontal="left"/>
    </xf>
    <xf numFmtId="0" fontId="4" fillId="6" borderId="37" xfId="3" applyFont="1" applyFill="1" applyBorder="1" applyAlignment="1">
      <alignment horizontal="left"/>
    </xf>
    <xf numFmtId="0" fontId="4" fillId="6" borderId="18" xfId="3" applyFont="1" applyFill="1" applyBorder="1" applyAlignment="1">
      <alignment horizontal="left"/>
    </xf>
    <xf numFmtId="0" fontId="4" fillId="0" borderId="17" xfId="3" applyFont="1" applyBorder="1" applyAlignment="1">
      <alignment vertical="top" wrapText="1"/>
    </xf>
    <xf numFmtId="0" fontId="5" fillId="0" borderId="18" xfId="3" applyFont="1" applyBorder="1" applyAlignment="1">
      <alignment vertical="top"/>
    </xf>
    <xf numFmtId="41" fontId="1" fillId="0" borderId="2" xfId="1" applyFont="1" applyBorder="1" applyAlignment="1">
      <alignment horizontal="left" vertical="top" wrapText="1"/>
    </xf>
    <xf numFmtId="41" fontId="1" fillId="0" borderId="3" xfId="1" applyFont="1" applyBorder="1" applyAlignment="1">
      <alignment horizontal="left" vertical="top" wrapText="1"/>
    </xf>
    <xf numFmtId="41" fontId="1" fillId="0" borderId="4" xfId="1" applyFont="1" applyBorder="1" applyAlignment="1">
      <alignment horizontal="left" vertical="top" wrapText="1"/>
    </xf>
    <xf numFmtId="41" fontId="5" fillId="0" borderId="27" xfId="1" applyFont="1" applyBorder="1" applyAlignment="1">
      <alignment horizontal="center"/>
    </xf>
    <xf numFmtId="41" fontId="5" fillId="0" borderId="3" xfId="1" applyFont="1" applyBorder="1" applyAlignment="1">
      <alignment horizontal="center"/>
    </xf>
    <xf numFmtId="41" fontId="5" fillId="0" borderId="4" xfId="1" applyFont="1" applyBorder="1" applyAlignment="1">
      <alignment horizontal="center"/>
    </xf>
    <xf numFmtId="0" fontId="4" fillId="6" borderId="27" xfId="3" applyFont="1" applyFill="1" applyBorder="1" applyAlignment="1">
      <alignment horizontal="left" wrapText="1"/>
    </xf>
    <xf numFmtId="0" fontId="4" fillId="6" borderId="3" xfId="3" applyFont="1" applyFill="1" applyBorder="1" applyAlignment="1">
      <alignment horizontal="left" wrapText="1"/>
    </xf>
    <xf numFmtId="0" fontId="6" fillId="6" borderId="2" xfId="3" applyFont="1" applyFill="1" applyBorder="1" applyAlignment="1">
      <alignment horizontal="center" vertical="center" wrapText="1"/>
    </xf>
    <xf numFmtId="0" fontId="10" fillId="6" borderId="3" xfId="3" applyFont="1" applyFill="1" applyBorder="1" applyAlignment="1">
      <alignment horizontal="center" vertical="center" wrapText="1"/>
    </xf>
    <xf numFmtId="0" fontId="10" fillId="6" borderId="4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left"/>
    </xf>
    <xf numFmtId="0" fontId="5" fillId="6" borderId="3" xfId="3" applyFont="1" applyFill="1" applyBorder="1"/>
    <xf numFmtId="0" fontId="5" fillId="6" borderId="5" xfId="3" applyFont="1" applyFill="1" applyBorder="1"/>
    <xf numFmtId="0" fontId="5" fillId="6" borderId="9" xfId="3" applyFont="1" applyFill="1" applyBorder="1"/>
    <xf numFmtId="0" fontId="1" fillId="0" borderId="2" xfId="3" applyFont="1" applyBorder="1" applyAlignment="1">
      <alignment horizontal="left" vertical="center"/>
    </xf>
    <xf numFmtId="0" fontId="1" fillId="0" borderId="3" xfId="3" applyFont="1" applyBorder="1" applyAlignment="1">
      <alignment horizontal="left" vertical="center"/>
    </xf>
    <xf numFmtId="0" fontId="1" fillId="0" borderId="4" xfId="3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 wrapText="1"/>
    </xf>
    <xf numFmtId="0" fontId="4" fillId="8" borderId="27" xfId="3" quotePrefix="1" applyFont="1" applyFill="1" applyBorder="1" applyAlignment="1">
      <alignment horizontal="center"/>
    </xf>
    <xf numFmtId="0" fontId="4" fillId="8" borderId="3" xfId="3" quotePrefix="1" applyFont="1" applyFill="1" applyBorder="1" applyAlignment="1">
      <alignment horizontal="center"/>
    </xf>
    <xf numFmtId="0" fontId="4" fillId="8" borderId="4" xfId="3" quotePrefix="1" applyFont="1" applyFill="1" applyBorder="1" applyAlignment="1">
      <alignment horizontal="center"/>
    </xf>
    <xf numFmtId="0" fontId="4" fillId="8" borderId="2" xfId="3" quotePrefix="1" applyFont="1" applyFill="1" applyBorder="1" applyAlignment="1">
      <alignment horizontal="center"/>
    </xf>
    <xf numFmtId="0" fontId="5" fillId="6" borderId="4" xfId="3" applyFont="1" applyFill="1" applyBorder="1"/>
    <xf numFmtId="0" fontId="13" fillId="0" borderId="0" xfId="3" applyFont="1" applyAlignment="1">
      <alignment horizontal="center"/>
    </xf>
    <xf numFmtId="0" fontId="12" fillId="0" borderId="0" xfId="3" applyFont="1"/>
    <xf numFmtId="0" fontId="6" fillId="6" borderId="3" xfId="3" applyFont="1" applyFill="1" applyBorder="1" applyAlignment="1">
      <alignment horizontal="center"/>
    </xf>
    <xf numFmtId="0" fontId="10" fillId="6" borderId="3" xfId="3" applyFont="1" applyFill="1" applyBorder="1"/>
    <xf numFmtId="0" fontId="10" fillId="6" borderId="4" xfId="3" applyFont="1" applyFill="1" applyBorder="1"/>
    <xf numFmtId="0" fontId="6" fillId="6" borderId="3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6" borderId="34" xfId="3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1" fillId="0" borderId="2" xfId="3" applyFont="1" applyBorder="1" applyAlignment="1">
      <alignment horizontal="left" vertical="top" wrapText="1"/>
    </xf>
    <xf numFmtId="0" fontId="1" fillId="0" borderId="3" xfId="3" applyFont="1" applyBorder="1" applyAlignment="1">
      <alignment horizontal="left" vertical="top" wrapText="1"/>
    </xf>
    <xf numFmtId="0" fontId="1" fillId="0" borderId="4" xfId="3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6" fillId="3" borderId="2" xfId="3" applyFont="1" applyFill="1" applyBorder="1" applyAlignment="1">
      <alignment horizontal="left"/>
    </xf>
    <xf numFmtId="0" fontId="5" fillId="0" borderId="3" xfId="3" applyFont="1" applyBorder="1"/>
    <xf numFmtId="0" fontId="5" fillId="0" borderId="5" xfId="3" applyFont="1" applyBorder="1"/>
    <xf numFmtId="0" fontId="5" fillId="0" borderId="9" xfId="3" applyFont="1" applyBorder="1"/>
    <xf numFmtId="0" fontId="2" fillId="20" borderId="1" xfId="3" applyFont="1" applyFill="1" applyBorder="1" applyAlignment="1">
      <alignment horizontal="center" vertical="center"/>
    </xf>
    <xf numFmtId="0" fontId="4" fillId="18" borderId="2" xfId="3" applyFont="1" applyFill="1" applyBorder="1" applyAlignment="1">
      <alignment horizontal="left" vertical="top" wrapText="1"/>
    </xf>
    <xf numFmtId="0" fontId="4" fillId="18" borderId="4" xfId="3" applyFont="1" applyFill="1" applyBorder="1" applyAlignment="1">
      <alignment horizontal="left" vertical="top" wrapText="1"/>
    </xf>
    <xf numFmtId="0" fontId="5" fillId="6" borderId="16" xfId="3" applyFont="1" applyFill="1" applyBorder="1"/>
    <xf numFmtId="0" fontId="5" fillId="6" borderId="13" xfId="3" applyFont="1" applyFill="1" applyBorder="1"/>
    <xf numFmtId="0" fontId="12" fillId="0" borderId="0" xfId="3" applyFont="1" applyBorder="1" applyAlignment="1">
      <alignment horizontal="center"/>
    </xf>
    <xf numFmtId="0" fontId="6" fillId="6" borderId="12" xfId="3" applyFont="1" applyFill="1" applyBorder="1" applyAlignment="1">
      <alignment horizontal="center"/>
    </xf>
    <xf numFmtId="0" fontId="10" fillId="6" borderId="13" xfId="3" applyFont="1" applyFill="1" applyBorder="1"/>
    <xf numFmtId="0" fontId="6" fillId="9" borderId="2" xfId="3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4" fillId="6" borderId="2" xfId="3" applyFont="1" applyFill="1" applyBorder="1" applyAlignment="1">
      <alignment horizontal="left"/>
    </xf>
    <xf numFmtId="0" fontId="4" fillId="6" borderId="2" xfId="3" applyFont="1" applyFill="1" applyBorder="1" applyAlignment="1">
      <alignment horizontal="left" vertical="center" wrapText="1"/>
    </xf>
    <xf numFmtId="0" fontId="3" fillId="0" borderId="0" xfId="3" applyAlignment="1">
      <alignment horizontal="center"/>
    </xf>
    <xf numFmtId="0" fontId="2" fillId="20" borderId="1" xfId="3" applyFont="1" applyFill="1" applyBorder="1" applyAlignment="1">
      <alignment horizontal="center" vertical="center" wrapText="1"/>
    </xf>
    <xf numFmtId="0" fontId="6" fillId="3" borderId="42" xfId="3" applyFont="1" applyFill="1" applyBorder="1" applyAlignment="1">
      <alignment horizontal="left"/>
    </xf>
    <xf numFmtId="0" fontId="6" fillId="3" borderId="32" xfId="3" applyFont="1" applyFill="1" applyBorder="1" applyAlignment="1">
      <alignment horizontal="left"/>
    </xf>
    <xf numFmtId="0" fontId="6" fillId="3" borderId="46" xfId="3" applyFont="1" applyFill="1" applyBorder="1" applyAlignment="1">
      <alignment horizontal="left"/>
    </xf>
    <xf numFmtId="0" fontId="2" fillId="20" borderId="10" xfId="3" applyFont="1" applyFill="1" applyBorder="1" applyAlignment="1">
      <alignment horizontal="center" vertical="center"/>
    </xf>
    <xf numFmtId="0" fontId="2" fillId="20" borderId="11" xfId="3" applyFont="1" applyFill="1" applyBorder="1" applyAlignment="1">
      <alignment horizontal="center" vertical="center"/>
    </xf>
    <xf numFmtId="4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0" fontId="37" fillId="0" borderId="50" xfId="11" applyFont="1" applyBorder="1" applyAlignment="1">
      <alignment horizontal="left" vertical="center" wrapText="1"/>
    </xf>
    <xf numFmtId="0" fontId="37" fillId="0" borderId="51" xfId="11" applyFont="1" applyBorder="1" applyAlignment="1">
      <alignment horizontal="left" vertical="center" wrapText="1"/>
    </xf>
    <xf numFmtId="1" fontId="0" fillId="22" borderId="1" xfId="0" quotePrefix="1" applyNumberForma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2" fillId="0" borderId="50" xfId="11" applyFont="1" applyBorder="1" applyAlignment="1">
      <alignment horizontal="left" vertical="center" wrapText="1"/>
    </xf>
    <xf numFmtId="0" fontId="22" fillId="0" borderId="51" xfId="1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1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</cellXfs>
  <cellStyles count="12">
    <cellStyle name="Comma" xfId="5" builtinId="3"/>
    <cellStyle name="Comma [0]" xfId="1" builtinId="6"/>
    <cellStyle name="Hyperlink 2" xfId="4"/>
    <cellStyle name="Normal" xfId="0" builtinId="0"/>
    <cellStyle name="Normal 2" xfId="3"/>
    <cellStyle name="Normal 2 2" xfId="11"/>
    <cellStyle name="Normal 3" xfId="6"/>
    <cellStyle name="Normal 4" xfId="7"/>
    <cellStyle name="Normal 4 2" xfId="9"/>
    <cellStyle name="Normal 5" xfId="10"/>
    <cellStyle name="Normal 6" xfId="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38100</xdr:rowOff>
    </xdr:from>
    <xdr:to>
      <xdr:col>10</xdr:col>
      <xdr:colOff>439575</xdr:colOff>
      <xdr:row>4</xdr:row>
      <xdr:rowOff>68100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286EA5-4043-4055-A93F-259B389E1474}"/>
            </a:ext>
          </a:extLst>
        </xdr:cNvPr>
        <xdr:cNvSpPr/>
      </xdr:nvSpPr>
      <xdr:spPr>
        <a:xfrm>
          <a:off x="8810625" y="3810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0</xdr:row>
      <xdr:rowOff>66675</xdr:rowOff>
    </xdr:from>
    <xdr:to>
      <xdr:col>14</xdr:col>
      <xdr:colOff>163350</xdr:colOff>
      <xdr:row>4</xdr:row>
      <xdr:rowOff>96675</xdr:rowOff>
    </xdr:to>
    <xdr:sp macro="" textlink="">
      <xdr:nvSpPr>
        <xdr:cNvPr id="3" name="Ova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82062-48AF-4641-8A1C-144D5067F13F}"/>
            </a:ext>
          </a:extLst>
        </xdr:cNvPr>
        <xdr:cNvSpPr/>
      </xdr:nvSpPr>
      <xdr:spPr>
        <a:xfrm>
          <a:off x="8677275" y="66675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52</xdr:row>
      <xdr:rowOff>22412</xdr:rowOff>
    </xdr:from>
    <xdr:to>
      <xdr:col>2</xdr:col>
      <xdr:colOff>2109799</xdr:colOff>
      <xdr:row>56</xdr:row>
      <xdr:rowOff>155651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019147-DC38-4B98-9A97-151111622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1" y="5199530"/>
          <a:ext cx="4066667" cy="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57</xdr:row>
      <xdr:rowOff>100853</xdr:rowOff>
    </xdr:from>
    <xdr:to>
      <xdr:col>2</xdr:col>
      <xdr:colOff>2044813</xdr:colOff>
      <xdr:row>62</xdr:row>
      <xdr:rowOff>43591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632C59-5DDF-4B8F-AF66-072470E0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6" y="6230471"/>
          <a:ext cx="3990476" cy="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62</xdr:row>
      <xdr:rowOff>145677</xdr:rowOff>
    </xdr:from>
    <xdr:to>
      <xdr:col>2</xdr:col>
      <xdr:colOff>3565071</xdr:colOff>
      <xdr:row>72</xdr:row>
      <xdr:rowOff>161603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59E110-691A-42BD-B98A-083DC2535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35" y="7227795"/>
          <a:ext cx="5591736" cy="1920926"/>
        </a:xfrm>
        <a:prstGeom prst="rect">
          <a:avLst/>
        </a:prstGeom>
      </xdr:spPr>
    </xdr:pic>
    <xdr:clientData/>
  </xdr:twoCellAnchor>
  <xdr:twoCellAnchor editAs="oneCell">
    <xdr:from>
      <xdr:col>2</xdr:col>
      <xdr:colOff>2207559</xdr:colOff>
      <xdr:row>52</xdr:row>
      <xdr:rowOff>0</xdr:rowOff>
    </xdr:from>
    <xdr:to>
      <xdr:col>9</xdr:col>
      <xdr:colOff>52135</xdr:colOff>
      <xdr:row>61</xdr:row>
      <xdr:rowOff>9311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B7FA9A-DDFA-42BA-9FC7-265B8669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71883" y="5177118"/>
          <a:ext cx="5333333" cy="1723810"/>
        </a:xfrm>
        <a:prstGeom prst="rect">
          <a:avLst/>
        </a:prstGeom>
      </xdr:spPr>
    </xdr:pic>
    <xdr:clientData/>
  </xdr:twoCellAnchor>
  <xdr:twoCellAnchor editAs="oneCell">
    <xdr:from>
      <xdr:col>2</xdr:col>
      <xdr:colOff>2218764</xdr:colOff>
      <xdr:row>60</xdr:row>
      <xdr:rowOff>179294</xdr:rowOff>
    </xdr:from>
    <xdr:to>
      <xdr:col>9</xdr:col>
      <xdr:colOff>63340</xdr:colOff>
      <xdr:row>78</xdr:row>
      <xdr:rowOff>64580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EA4D09-111D-4302-84C3-D0D7926EA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83088" y="6880412"/>
          <a:ext cx="5333333" cy="33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17</xdr:row>
      <xdr:rowOff>123825</xdr:rowOff>
    </xdr:from>
    <xdr:to>
      <xdr:col>6</xdr:col>
      <xdr:colOff>142875</xdr:colOff>
      <xdr:row>19</xdr:row>
      <xdr:rowOff>47625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5561D4FA-CF9A-4CAC-BE6B-B45BE7535961}"/>
            </a:ext>
          </a:extLst>
        </xdr:cNvPr>
        <xdr:cNvSpPr/>
      </xdr:nvSpPr>
      <xdr:spPr>
        <a:xfrm>
          <a:off x="7972425" y="2667000"/>
          <a:ext cx="6000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212725</xdr:colOff>
      <xdr:row>17</xdr:row>
      <xdr:rowOff>44451</xdr:rowOff>
    </xdr:from>
    <xdr:to>
      <xdr:col>8</xdr:col>
      <xdr:colOff>298450</xdr:colOff>
      <xdr:row>19</xdr:row>
      <xdr:rowOff>95251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97FE4A20-F40B-4E48-A17C-3538DFA87911}"/>
            </a:ext>
          </a:extLst>
        </xdr:cNvPr>
        <xdr:cNvSpPr/>
      </xdr:nvSpPr>
      <xdr:spPr>
        <a:xfrm>
          <a:off x="8988425" y="3543301"/>
          <a:ext cx="1304925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</a:t>
          </a:r>
          <a:r>
            <a:rPr lang="en-US" sz="1100" baseline="0"/>
            <a:t> IDE BARU</a:t>
          </a:r>
          <a:endParaRPr lang="en-US" sz="1100"/>
        </a:p>
      </xdr:txBody>
    </xdr:sp>
    <xdr:clientData/>
  </xdr:twoCellAnchor>
  <xdr:twoCellAnchor>
    <xdr:from>
      <xdr:col>5</xdr:col>
      <xdr:colOff>190500</xdr:colOff>
      <xdr:row>12</xdr:row>
      <xdr:rowOff>69850</xdr:rowOff>
    </xdr:from>
    <xdr:to>
      <xdr:col>5</xdr:col>
      <xdr:colOff>551516</xdr:colOff>
      <xdr:row>16</xdr:row>
      <xdr:rowOff>168462</xdr:rowOff>
    </xdr:to>
    <xdr:sp macro="" textlink="">
      <xdr:nvSpPr>
        <xdr:cNvPr id="8" name="Right Arrow 1">
          <a:extLst>
            <a:ext uri="{FF2B5EF4-FFF2-40B4-BE49-F238E27FC236}">
              <a16:creationId xmlns:a16="http://schemas.microsoft.com/office/drawing/2014/main" id="{667658F7-07EB-44B5-BFCA-A291FAD72C15}"/>
            </a:ext>
          </a:extLst>
        </xdr:cNvPr>
        <xdr:cNvSpPr/>
      </xdr:nvSpPr>
      <xdr:spPr>
        <a:xfrm flipV="1">
          <a:off x="8356600" y="2552700"/>
          <a:ext cx="361016" cy="9114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52480</xdr:colOff>
      <xdr:row>13</xdr:row>
      <xdr:rowOff>84045</xdr:rowOff>
    </xdr:from>
    <xdr:to>
      <xdr:col>8</xdr:col>
      <xdr:colOff>144181</xdr:colOff>
      <xdr:row>15</xdr:row>
      <xdr:rowOff>194049</xdr:rowOff>
    </xdr:to>
    <xdr:sp macro="" textlink="">
      <xdr:nvSpPr>
        <xdr:cNvPr id="9" name="Rounded Rectangle 3">
          <a:extLst>
            <a:ext uri="{FF2B5EF4-FFF2-40B4-BE49-F238E27FC236}">
              <a16:creationId xmlns:a16="http://schemas.microsoft.com/office/drawing/2014/main" id="{81EB0499-8101-43E0-9694-16CC9CBE6F48}"/>
            </a:ext>
          </a:extLst>
        </xdr:cNvPr>
        <xdr:cNvSpPr/>
      </xdr:nvSpPr>
      <xdr:spPr>
        <a:xfrm>
          <a:off x="8828180" y="2770095"/>
          <a:ext cx="1310901" cy="51640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PERILAKIU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12</xdr:row>
      <xdr:rowOff>25400</xdr:rowOff>
    </xdr:from>
    <xdr:to>
      <xdr:col>6</xdr:col>
      <xdr:colOff>241300</xdr:colOff>
      <xdr:row>17</xdr:row>
      <xdr:rowOff>146050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C85F8B3-9C15-4ADC-81E2-86751B809689}"/>
            </a:ext>
          </a:extLst>
        </xdr:cNvPr>
        <xdr:cNvSpPr/>
      </xdr:nvSpPr>
      <xdr:spPr>
        <a:xfrm>
          <a:off x="8305801" y="2508250"/>
          <a:ext cx="736599" cy="1073150"/>
        </a:xfrm>
        <a:prstGeom prst="rightArrow">
          <a:avLst>
            <a:gd name="adj1" fmla="val 50000"/>
            <a:gd name="adj2" fmla="val 475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311151</xdr:colOff>
      <xdr:row>12</xdr:row>
      <xdr:rowOff>25401</xdr:rowOff>
    </xdr:from>
    <xdr:to>
      <xdr:col>8</xdr:col>
      <xdr:colOff>292101</xdr:colOff>
      <xdr:row>17</xdr:row>
      <xdr:rowOff>184151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6724964E-6BEE-497B-B0E0-7F9812213ECD}"/>
            </a:ext>
          </a:extLst>
        </xdr:cNvPr>
        <xdr:cNvSpPr/>
      </xdr:nvSpPr>
      <xdr:spPr>
        <a:xfrm>
          <a:off x="9112251" y="2508251"/>
          <a:ext cx="1200150" cy="111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PERILAKIU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imulasi%20Penyusunan%20SKP%20(Model%20Inisiasi)%20(Form%20Kosong)%20V3%20kom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Manual Indikator"/>
      <sheetName val="Sheet1"/>
      <sheetName val="1. RENCANA SKP JPT (M.I)"/>
      <sheetName val="2. Reviu SKP JPT (M.I)"/>
      <sheetName val="3. Penetapan SKP JPT (M.I) "/>
      <sheetName val="5.M Peran Hasil "/>
      <sheetName val="6.1 RENCANA SKP JA (M.I)"/>
      <sheetName val="6.2 RENCANA SKP JF (M.I)"/>
      <sheetName val="7.2 KETERKAITAN JF (M.I)"/>
      <sheetName val="8.2 VERIFIKASI JF (M.I)"/>
      <sheetName val="9.1 REVIU SKP JA (M.I)"/>
      <sheetName val="9.2 REVIU SKP JF (M.I)"/>
      <sheetName val="10.1 PENETEPAN SKP JA (M.I)"/>
      <sheetName val="10.2 PENETAPAN SKP JF (M.I)"/>
      <sheetName val="11.A Penilaian SKP JPT KU"/>
      <sheetName val="11.B Penilaian SKP JPT KT"/>
      <sheetName val="11.C Penilaian SKP JPT"/>
      <sheetName val="12.A Penilaian SKP JA KU"/>
      <sheetName val="12.B Penilaian SKP JA KT"/>
      <sheetName val="12.C PENILAIAN SKP JA"/>
      <sheetName val="13.A Penilaian SKP JF KU"/>
      <sheetName val="13.B Penilaian SKP JF KT"/>
      <sheetName val="13.C PENILAIAN SKP JF"/>
      <sheetName val="Lap. Dok. Penilaian Kinerja"/>
    </sheetNames>
    <sheetDataSet>
      <sheetData sheetId="0"/>
      <sheetData sheetId="1"/>
      <sheetData sheetId="2">
        <row r="8">
          <cell r="C8" t="str">
            <v>Persentase Penyelesaian Tindak Lanjut Hasil Reviu atas Rencana Kerja dan Anggaran</v>
          </cell>
          <cell r="D8">
            <v>80</v>
          </cell>
          <cell r="E8" t="str">
            <v>persen</v>
          </cell>
        </row>
        <row r="9">
          <cell r="C9" t="str">
            <v>Rata-rata Nilai Penilaian Mandiri Pelaksanaan Reformasi Birokrasi Eselon I</v>
          </cell>
          <cell r="D9">
            <v>75</v>
          </cell>
          <cell r="E9" t="str">
            <v>nilai</v>
          </cell>
        </row>
        <row r="10">
          <cell r="C10" t="str">
            <v>Jumlah Eselon I yang mengimplementasikan SAKIP</v>
          </cell>
          <cell r="D10">
            <v>100</v>
          </cell>
          <cell r="E10" t="str">
            <v>persen</v>
          </cell>
        </row>
        <row r="11">
          <cell r="C11" t="str">
            <v>Indeks Kapabilitas Inspektorat</v>
          </cell>
          <cell r="D11">
            <v>80</v>
          </cell>
          <cell r="E11" t="str">
            <v>persen</v>
          </cell>
        </row>
        <row r="12">
          <cell r="C12" t="str">
            <v>Jumlah Laporan Pengawasan</v>
          </cell>
          <cell r="D12">
            <v>10</v>
          </cell>
          <cell r="E12" t="str">
            <v>laporan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gas" id="{142D650E-D6B7-42C3-8725-01434F5A8B31}" userId="Gaga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X997"/>
  <sheetViews>
    <sheetView zoomScale="150" zoomScaleNormal="150" workbookViewId="0">
      <selection activeCell="E14" sqref="E14"/>
    </sheetView>
  </sheetViews>
  <sheetFormatPr defaultColWidth="13.28515625" defaultRowHeight="15" customHeight="1" x14ac:dyDescent="0.2"/>
  <cols>
    <col min="1" max="1" width="11.85546875" style="132" customWidth="1"/>
    <col min="2" max="2" width="21.5703125" style="132" hidden="1" customWidth="1"/>
    <col min="3" max="3" width="29.42578125" style="132" customWidth="1"/>
    <col min="4" max="4" width="68.5703125" style="132" customWidth="1"/>
    <col min="5" max="5" width="22.5703125" style="132" customWidth="1"/>
    <col min="6" max="6" width="39.140625" style="144" customWidth="1"/>
    <col min="7" max="24" width="12.85546875" style="150" customWidth="1"/>
    <col min="25" max="16384" width="13.28515625" style="150"/>
  </cols>
  <sheetData>
    <row r="1" spans="1:24" ht="15" customHeight="1" x14ac:dyDescent="0.2">
      <c r="A1" s="209"/>
      <c r="B1" s="209"/>
      <c r="C1" s="209"/>
      <c r="D1" s="209"/>
      <c r="E1" s="209"/>
    </row>
    <row r="2" spans="1:24" ht="15" customHeight="1" x14ac:dyDescent="0.2">
      <c r="A2" s="302" t="str">
        <f>"Rencana SKP "&amp;C9</f>
        <v>Rencana SKP Kepala Biro Sumber Daya Manusia</v>
      </c>
      <c r="B2" s="302"/>
      <c r="C2" s="302"/>
      <c r="D2" s="302"/>
      <c r="E2" s="302"/>
      <c r="F2" s="302"/>
    </row>
    <row r="3" spans="1:24" ht="15.75" customHeight="1" x14ac:dyDescent="0.2">
      <c r="A3" s="131"/>
      <c r="B3" s="131"/>
      <c r="C3" s="131"/>
      <c r="D3" s="131"/>
      <c r="E3" s="131"/>
      <c r="F3" s="140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4" ht="20.100000000000001" customHeight="1" x14ac:dyDescent="0.2">
      <c r="A4" s="263" t="s">
        <v>201</v>
      </c>
      <c r="B4" s="262"/>
      <c r="C4" s="262"/>
      <c r="D4" s="262"/>
      <c r="E4" s="262"/>
      <c r="F4" s="262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spans="1:24" ht="15.75" customHeight="1" x14ac:dyDescent="0.2">
      <c r="A5" s="305" t="s">
        <v>11</v>
      </c>
      <c r="B5" s="306"/>
      <c r="C5" s="306"/>
      <c r="D5" s="306"/>
      <c r="E5" s="305" t="s">
        <v>12</v>
      </c>
      <c r="F5" s="306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ht="30.75" customHeight="1" x14ac:dyDescent="0.2">
      <c r="A6" s="166" t="s">
        <v>13</v>
      </c>
      <c r="B6" s="167"/>
      <c r="C6" s="169" t="s">
        <v>178</v>
      </c>
      <c r="D6" s="170"/>
      <c r="E6" s="165" t="s">
        <v>128</v>
      </c>
      <c r="F6" s="174" t="s">
        <v>163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ht="30.75" customHeight="1" x14ac:dyDescent="0.2">
      <c r="A7" s="154" t="s">
        <v>15</v>
      </c>
      <c r="B7" s="164"/>
      <c r="C7" s="172" t="s">
        <v>161</v>
      </c>
      <c r="D7" s="171"/>
      <c r="E7" s="165" t="s">
        <v>15</v>
      </c>
      <c r="F7" s="175" t="s">
        <v>164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ht="18" customHeight="1" x14ac:dyDescent="0.2">
      <c r="A8" s="154" t="s">
        <v>16</v>
      </c>
      <c r="B8" s="164"/>
      <c r="C8" s="173" t="s">
        <v>162</v>
      </c>
      <c r="D8" s="168"/>
      <c r="E8" s="165" t="s">
        <v>16</v>
      </c>
      <c r="F8" s="174" t="s">
        <v>165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ht="16.5" customHeight="1" x14ac:dyDescent="0.2">
      <c r="A9" s="154" t="s">
        <v>17</v>
      </c>
      <c r="B9" s="164"/>
      <c r="C9" s="169" t="s">
        <v>129</v>
      </c>
      <c r="D9" s="170"/>
      <c r="E9" s="165" t="s">
        <v>17</v>
      </c>
      <c r="F9" s="174" t="s">
        <v>166</v>
      </c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ht="18" customHeight="1" x14ac:dyDescent="0.2">
      <c r="A10" s="154" t="s">
        <v>18</v>
      </c>
      <c r="B10" s="164"/>
      <c r="C10" s="169" t="s">
        <v>130</v>
      </c>
      <c r="D10" s="170"/>
      <c r="E10" s="165" t="s">
        <v>18</v>
      </c>
      <c r="F10" s="174" t="s">
        <v>167</v>
      </c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1" spans="1:24" ht="15.75" customHeight="1" x14ac:dyDescent="0.2">
      <c r="A11" s="155" t="s">
        <v>19</v>
      </c>
      <c r="B11" s="156" t="s">
        <v>131</v>
      </c>
      <c r="C11" s="155" t="s">
        <v>20</v>
      </c>
      <c r="D11" s="155" t="s">
        <v>21</v>
      </c>
      <c r="E11" s="307" t="s">
        <v>22</v>
      </c>
      <c r="F11" s="306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</row>
    <row r="12" spans="1:24" ht="15.75" customHeight="1" x14ac:dyDescent="0.2">
      <c r="A12" s="157" t="s">
        <v>23</v>
      </c>
      <c r="B12" s="156"/>
      <c r="C12" s="157" t="s">
        <v>24</v>
      </c>
      <c r="D12" s="157" t="s">
        <v>25</v>
      </c>
      <c r="E12" s="308" t="s">
        <v>26</v>
      </c>
      <c r="F12" s="306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</row>
    <row r="13" spans="1:24" ht="15.75" customHeight="1" x14ac:dyDescent="0.2">
      <c r="A13" s="309" t="s">
        <v>132</v>
      </c>
      <c r="B13" s="310"/>
      <c r="C13" s="310"/>
      <c r="D13" s="310"/>
      <c r="E13" s="310"/>
      <c r="F13" s="310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</row>
    <row r="14" spans="1:24" ht="45" x14ac:dyDescent="0.2">
      <c r="A14" s="158">
        <v>1</v>
      </c>
      <c r="B14" s="159" t="s">
        <v>133</v>
      </c>
      <c r="C14" s="297" t="s">
        <v>150</v>
      </c>
      <c r="D14" s="160" t="s">
        <v>151</v>
      </c>
      <c r="E14" s="284">
        <v>0.35</v>
      </c>
      <c r="F14" s="285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4" ht="45" x14ac:dyDescent="0.2">
      <c r="A15" s="158"/>
      <c r="B15" s="159"/>
      <c r="C15" s="290" t="s">
        <v>150</v>
      </c>
      <c r="D15" s="160" t="s">
        <v>152</v>
      </c>
      <c r="E15" s="284">
        <v>0.3</v>
      </c>
      <c r="F15" s="285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</row>
    <row r="16" spans="1:24" ht="45" x14ac:dyDescent="0.2">
      <c r="A16" s="158"/>
      <c r="B16" s="159"/>
      <c r="C16" s="290" t="s">
        <v>150</v>
      </c>
      <c r="D16" s="160" t="s">
        <v>153</v>
      </c>
      <c r="E16" s="284">
        <v>0.35</v>
      </c>
      <c r="F16" s="285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</row>
    <row r="17" spans="1:24" ht="30" x14ac:dyDescent="0.2">
      <c r="A17" s="158">
        <v>2</v>
      </c>
      <c r="B17" s="159"/>
      <c r="C17" s="160" t="s">
        <v>154</v>
      </c>
      <c r="D17" s="160" t="s">
        <v>155</v>
      </c>
      <c r="E17" s="284" t="s">
        <v>156</v>
      </c>
      <c r="F17" s="285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</row>
    <row r="18" spans="1:24" ht="15.75" customHeight="1" x14ac:dyDescent="0.2">
      <c r="A18" s="158"/>
      <c r="B18" s="159"/>
      <c r="C18" s="160" t="s">
        <v>154</v>
      </c>
      <c r="D18" s="160" t="s">
        <v>157</v>
      </c>
      <c r="E18" s="284" t="s">
        <v>158</v>
      </c>
      <c r="F18" s="285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</row>
    <row r="19" spans="1:24" ht="90" x14ac:dyDescent="0.2">
      <c r="A19" s="161">
        <v>3</v>
      </c>
      <c r="B19" s="162" t="s">
        <v>134</v>
      </c>
      <c r="C19" s="208" t="s">
        <v>135</v>
      </c>
      <c r="D19" s="208" t="s">
        <v>136</v>
      </c>
      <c r="E19" s="284" t="s">
        <v>159</v>
      </c>
      <c r="F19" s="285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</row>
    <row r="20" spans="1:24" ht="90" x14ac:dyDescent="0.2">
      <c r="A20" s="161"/>
      <c r="B20" s="162"/>
      <c r="C20" s="208" t="s">
        <v>135</v>
      </c>
      <c r="D20" s="208" t="s">
        <v>137</v>
      </c>
      <c r="E20" s="284">
        <v>1</v>
      </c>
      <c r="F20" s="285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1:24" ht="90" x14ac:dyDescent="0.2">
      <c r="A21" s="161"/>
      <c r="B21" s="162"/>
      <c r="C21" s="208" t="s">
        <v>135</v>
      </c>
      <c r="D21" s="208" t="s">
        <v>138</v>
      </c>
      <c r="E21" s="284">
        <v>1</v>
      </c>
      <c r="F21" s="285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</row>
    <row r="22" spans="1:24" ht="90" x14ac:dyDescent="0.2">
      <c r="A22" s="161"/>
      <c r="B22" s="162"/>
      <c r="C22" s="208" t="s">
        <v>135</v>
      </c>
      <c r="D22" s="208" t="s">
        <v>139</v>
      </c>
      <c r="E22" s="284">
        <v>1</v>
      </c>
      <c r="F22" s="285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1:24" ht="90" x14ac:dyDescent="0.2">
      <c r="A23" s="161"/>
      <c r="B23" s="162"/>
      <c r="C23" s="208" t="s">
        <v>135</v>
      </c>
      <c r="D23" s="208" t="s">
        <v>140</v>
      </c>
      <c r="E23" s="284" t="s">
        <v>160</v>
      </c>
      <c r="F23" s="285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</row>
    <row r="24" spans="1:24" ht="90" x14ac:dyDescent="0.2">
      <c r="A24" s="161"/>
      <c r="B24" s="162"/>
      <c r="C24" s="208" t="s">
        <v>135</v>
      </c>
      <c r="D24" s="208" t="s">
        <v>141</v>
      </c>
      <c r="E24" s="284">
        <v>0.9</v>
      </c>
      <c r="F24" s="285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</row>
    <row r="25" spans="1:24" ht="90" x14ac:dyDescent="0.2">
      <c r="A25" s="161"/>
      <c r="B25" s="162"/>
      <c r="C25" s="208" t="s">
        <v>135</v>
      </c>
      <c r="D25" s="208" t="s">
        <v>142</v>
      </c>
      <c r="E25" s="284" t="s">
        <v>160</v>
      </c>
      <c r="F25" s="285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1:24" ht="90" x14ac:dyDescent="0.2">
      <c r="A26" s="161"/>
      <c r="B26" s="162"/>
      <c r="C26" s="208" t="s">
        <v>135</v>
      </c>
      <c r="D26" s="208" t="s">
        <v>143</v>
      </c>
      <c r="E26" s="284" t="s">
        <v>160</v>
      </c>
      <c r="F26" s="285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</row>
    <row r="27" spans="1:24" ht="15.75" customHeight="1" x14ac:dyDescent="0.2">
      <c r="A27" s="243" t="s">
        <v>197</v>
      </c>
      <c r="B27" s="162"/>
      <c r="C27" s="282" t="s">
        <v>180</v>
      </c>
      <c r="D27" s="282" t="s">
        <v>180</v>
      </c>
      <c r="E27" s="284" t="s">
        <v>180</v>
      </c>
      <c r="F27" s="285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</row>
    <row r="28" spans="1:24" ht="15.75" customHeight="1" x14ac:dyDescent="0.2">
      <c r="A28" s="243" t="s">
        <v>198</v>
      </c>
      <c r="B28" s="162"/>
      <c r="C28" s="282" t="s">
        <v>180</v>
      </c>
      <c r="D28" s="282" t="s">
        <v>180</v>
      </c>
      <c r="E28" s="284" t="s">
        <v>180</v>
      </c>
      <c r="F28" s="285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1:24" ht="15.75" customHeight="1" x14ac:dyDescent="0.2">
      <c r="A29" s="243" t="s">
        <v>199</v>
      </c>
      <c r="B29" s="162"/>
      <c r="C29" s="282" t="s">
        <v>180</v>
      </c>
      <c r="D29" s="282" t="s">
        <v>180</v>
      </c>
      <c r="E29" s="284" t="s">
        <v>180</v>
      </c>
      <c r="F29" s="285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</row>
    <row r="30" spans="1:24" ht="15.75" customHeight="1" x14ac:dyDescent="0.2">
      <c r="A30" s="243" t="s">
        <v>200</v>
      </c>
      <c r="B30" s="162"/>
      <c r="C30" s="282" t="s">
        <v>180</v>
      </c>
      <c r="D30" s="282" t="s">
        <v>180</v>
      </c>
      <c r="E30" s="284" t="s">
        <v>180</v>
      </c>
      <c r="F30" s="285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1" spans="1:24" ht="15.75" customHeight="1" x14ac:dyDescent="0.2">
      <c r="A31" s="309" t="s">
        <v>144</v>
      </c>
      <c r="B31" s="310"/>
      <c r="C31" s="310"/>
      <c r="D31" s="310"/>
      <c r="E31" s="310"/>
      <c r="F31" s="310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5.75" customHeight="1" x14ac:dyDescent="0.2">
      <c r="A32" s="257">
        <v>1</v>
      </c>
      <c r="B32" s="163"/>
      <c r="C32" s="282" t="s">
        <v>180</v>
      </c>
      <c r="D32" s="282" t="s">
        <v>180</v>
      </c>
      <c r="E32" s="300" t="s">
        <v>180</v>
      </c>
      <c r="F32" s="301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</row>
    <row r="33" spans="1:24" ht="15.75" customHeight="1" x14ac:dyDescent="0.2">
      <c r="A33" s="257">
        <v>2</v>
      </c>
      <c r="B33" s="163"/>
      <c r="C33" s="282" t="s">
        <v>180</v>
      </c>
      <c r="D33" s="282" t="s">
        <v>180</v>
      </c>
      <c r="E33" s="300" t="s">
        <v>180</v>
      </c>
      <c r="F33" s="301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</row>
    <row r="34" spans="1:24" ht="15.75" customHeight="1" x14ac:dyDescent="0.2">
      <c r="A34" s="257">
        <v>3</v>
      </c>
      <c r="B34" s="163"/>
      <c r="C34" s="282" t="s">
        <v>180</v>
      </c>
      <c r="D34" s="282" t="s">
        <v>180</v>
      </c>
      <c r="E34" s="300" t="s">
        <v>180</v>
      </c>
      <c r="F34" s="301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</row>
    <row r="35" spans="1:24" ht="15.75" customHeight="1" x14ac:dyDescent="0.2">
      <c r="A35" s="257">
        <v>4</v>
      </c>
      <c r="B35" s="163"/>
      <c r="C35" s="282" t="s">
        <v>180</v>
      </c>
      <c r="D35" s="282" t="s">
        <v>180</v>
      </c>
      <c r="E35" s="300" t="s">
        <v>180</v>
      </c>
      <c r="F35" s="301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</row>
    <row r="36" spans="1:24" ht="15.75" customHeight="1" x14ac:dyDescent="0.2">
      <c r="A36" s="257">
        <v>5</v>
      </c>
      <c r="B36" s="163"/>
      <c r="C36" s="282" t="s">
        <v>180</v>
      </c>
      <c r="D36" s="282" t="s">
        <v>180</v>
      </c>
      <c r="E36" s="300" t="s">
        <v>180</v>
      </c>
      <c r="F36" s="301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</row>
    <row r="37" spans="1:24" ht="15.75" customHeight="1" x14ac:dyDescent="0.2">
      <c r="A37" s="257">
        <v>6</v>
      </c>
      <c r="B37" s="163"/>
      <c r="C37" s="282" t="s">
        <v>180</v>
      </c>
      <c r="D37" s="282" t="s">
        <v>180</v>
      </c>
      <c r="E37" s="300" t="s">
        <v>180</v>
      </c>
      <c r="F37" s="301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</row>
    <row r="38" spans="1:24" ht="15.75" customHeight="1" x14ac:dyDescent="0.2">
      <c r="A38" s="134"/>
      <c r="B38" s="133"/>
      <c r="C38" s="133"/>
      <c r="D38" s="133"/>
      <c r="E38" s="135"/>
      <c r="F38" s="141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1:24" ht="15.75" customHeight="1" x14ac:dyDescent="0.2">
      <c r="A39" s="136"/>
      <c r="B39" s="137"/>
      <c r="C39" s="137"/>
      <c r="D39" s="137"/>
      <c r="E39" s="137"/>
      <c r="F39" s="142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</row>
    <row r="40" spans="1:24" ht="20.25" x14ac:dyDescent="0.2">
      <c r="A40" s="138"/>
      <c r="B40" s="138"/>
      <c r="C40" s="138" t="s">
        <v>145</v>
      </c>
      <c r="D40" s="138"/>
      <c r="E40" s="138"/>
      <c r="F40" s="14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ht="20.25" x14ac:dyDescent="0.2">
      <c r="A41" s="138"/>
      <c r="B41" s="138"/>
      <c r="C41" s="303" t="s">
        <v>146</v>
      </c>
      <c r="D41" s="304"/>
      <c r="E41" s="138"/>
      <c r="F41" s="14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</row>
    <row r="42" spans="1:24" ht="20.25" x14ac:dyDescent="0.2">
      <c r="A42" s="138"/>
      <c r="B42" s="138"/>
      <c r="C42" s="139" t="s">
        <v>147</v>
      </c>
      <c r="D42" s="138"/>
      <c r="E42" s="138"/>
      <c r="F42" s="14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</row>
    <row r="43" spans="1:24" ht="20.25" x14ac:dyDescent="0.2">
      <c r="A43" s="138"/>
      <c r="B43" s="138"/>
      <c r="C43" s="139" t="s">
        <v>148</v>
      </c>
      <c r="D43" s="138"/>
      <c r="E43" s="138"/>
      <c r="F43" s="14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</row>
    <row r="44" spans="1:24" ht="20.25" x14ac:dyDescent="0.2">
      <c r="A44" s="138"/>
      <c r="B44" s="138"/>
      <c r="C44" s="139" t="s">
        <v>149</v>
      </c>
      <c r="D44" s="138"/>
      <c r="E44" s="138"/>
      <c r="F44" s="14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ht="15.75" x14ac:dyDescent="0.2">
      <c r="A45" s="131"/>
      <c r="B45" s="131"/>
      <c r="C45" s="131"/>
      <c r="D45" s="131"/>
      <c r="E45" s="131"/>
      <c r="F45" s="140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</row>
    <row r="46" spans="1:24" ht="15.75" x14ac:dyDescent="0.2">
      <c r="A46" s="131"/>
      <c r="B46" s="131"/>
      <c r="C46" s="131"/>
      <c r="D46" s="131"/>
      <c r="E46" s="131"/>
      <c r="F46" s="140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</row>
    <row r="47" spans="1:24" ht="15.75" x14ac:dyDescent="0.2">
      <c r="A47" s="131"/>
      <c r="B47" s="131"/>
      <c r="C47" s="131"/>
      <c r="D47" s="131"/>
      <c r="E47" s="131"/>
      <c r="F47" s="140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</row>
    <row r="48" spans="1:24" ht="15.75" customHeight="1" x14ac:dyDescent="0.2">
      <c r="A48" s="131"/>
      <c r="B48" s="131"/>
      <c r="C48" s="131"/>
      <c r="D48" s="131"/>
      <c r="E48" s="131"/>
      <c r="F48" s="140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</row>
    <row r="49" spans="1:24" ht="15.75" customHeight="1" x14ac:dyDescent="0.2">
      <c r="A49" s="131"/>
      <c r="B49" s="131"/>
      <c r="C49" s="131"/>
      <c r="D49" s="131"/>
      <c r="E49" s="131"/>
      <c r="F49" s="140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</row>
    <row r="50" spans="1:24" ht="15.75" customHeight="1" x14ac:dyDescent="0.2">
      <c r="A50" s="131"/>
      <c r="B50" s="131"/>
      <c r="C50" s="131"/>
      <c r="D50" s="131"/>
      <c r="E50" s="131"/>
      <c r="F50" s="140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</row>
    <row r="51" spans="1:24" ht="15.75" customHeight="1" x14ac:dyDescent="0.2">
      <c r="A51" s="131"/>
      <c r="B51" s="131"/>
      <c r="C51" s="131"/>
      <c r="D51" s="131"/>
      <c r="E51" s="131"/>
      <c r="F51" s="140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</row>
    <row r="52" spans="1:24" ht="15.75" customHeight="1" x14ac:dyDescent="0.2">
      <c r="A52" s="131"/>
      <c r="B52" s="131"/>
      <c r="C52" s="131"/>
      <c r="D52" s="131"/>
      <c r="E52" s="131"/>
      <c r="F52" s="140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</row>
    <row r="53" spans="1:24" ht="15.75" customHeight="1" x14ac:dyDescent="0.2">
      <c r="A53" s="131"/>
      <c r="B53" s="131"/>
      <c r="C53" s="131"/>
      <c r="D53" s="131"/>
      <c r="E53" s="131"/>
      <c r="F53" s="140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</row>
    <row r="54" spans="1:24" ht="15.75" customHeight="1" x14ac:dyDescent="0.2">
      <c r="A54" s="131"/>
      <c r="B54" s="131"/>
      <c r="C54" s="131"/>
      <c r="D54" s="131"/>
      <c r="E54" s="131"/>
      <c r="F54" s="140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</row>
    <row r="55" spans="1:24" ht="15.75" customHeight="1" x14ac:dyDescent="0.2">
      <c r="A55" s="131"/>
      <c r="B55" s="131"/>
      <c r="C55" s="131"/>
      <c r="D55" s="131"/>
      <c r="E55" s="131"/>
      <c r="F55" s="140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</row>
    <row r="56" spans="1:24" ht="15.75" customHeight="1" x14ac:dyDescent="0.2">
      <c r="A56" s="131"/>
      <c r="B56" s="131"/>
      <c r="C56" s="131"/>
      <c r="D56" s="131"/>
      <c r="E56" s="131"/>
      <c r="F56" s="140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</row>
    <row r="57" spans="1:24" ht="15.75" customHeight="1" x14ac:dyDescent="0.2">
      <c r="A57" s="131"/>
      <c r="B57" s="131"/>
      <c r="C57" s="131"/>
      <c r="D57" s="131"/>
      <c r="E57" s="131"/>
      <c r="F57" s="140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</row>
    <row r="58" spans="1:24" ht="15.75" customHeight="1" x14ac:dyDescent="0.2">
      <c r="A58" s="131"/>
      <c r="B58" s="131"/>
      <c r="C58" s="131"/>
      <c r="D58" s="131"/>
      <c r="E58" s="131"/>
      <c r="F58" s="140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</row>
    <row r="59" spans="1:24" ht="15.75" customHeight="1" x14ac:dyDescent="0.2">
      <c r="A59" s="131"/>
      <c r="B59" s="131"/>
      <c r="C59" s="131"/>
      <c r="D59" s="131"/>
      <c r="E59" s="131"/>
      <c r="F59" s="140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</row>
    <row r="60" spans="1:24" ht="15.75" customHeight="1" x14ac:dyDescent="0.2">
      <c r="A60" s="131"/>
      <c r="B60" s="131"/>
      <c r="C60" s="131"/>
      <c r="D60" s="131"/>
      <c r="E60" s="131"/>
      <c r="F60" s="140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</row>
    <row r="61" spans="1:24" ht="15.75" customHeight="1" x14ac:dyDescent="0.2">
      <c r="A61" s="131"/>
      <c r="B61" s="131"/>
      <c r="C61" s="131"/>
      <c r="D61" s="131"/>
      <c r="E61" s="131"/>
      <c r="F61" s="140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</row>
    <row r="62" spans="1:24" ht="15.75" customHeight="1" x14ac:dyDescent="0.2">
      <c r="A62" s="131"/>
      <c r="B62" s="131"/>
      <c r="C62" s="131"/>
      <c r="D62" s="131"/>
      <c r="E62" s="131"/>
      <c r="F62" s="140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</row>
    <row r="63" spans="1:24" ht="15.75" customHeight="1" x14ac:dyDescent="0.2">
      <c r="A63" s="131"/>
      <c r="B63" s="131"/>
      <c r="C63" s="131"/>
      <c r="D63" s="131"/>
      <c r="E63" s="131"/>
      <c r="F63" s="140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</row>
    <row r="64" spans="1:24" ht="15.75" customHeight="1" x14ac:dyDescent="0.2">
      <c r="A64" s="131"/>
      <c r="B64" s="131"/>
      <c r="C64" s="131"/>
      <c r="D64" s="131"/>
      <c r="E64" s="131"/>
      <c r="F64" s="140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</row>
    <row r="65" spans="1:24" ht="15.75" customHeight="1" x14ac:dyDescent="0.2">
      <c r="A65" s="131"/>
      <c r="B65" s="131"/>
      <c r="C65" s="131"/>
      <c r="D65" s="131"/>
      <c r="E65" s="131"/>
      <c r="F65" s="140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</row>
    <row r="66" spans="1:24" ht="15.75" customHeight="1" x14ac:dyDescent="0.2">
      <c r="A66" s="131"/>
      <c r="B66" s="131"/>
      <c r="C66" s="131"/>
      <c r="D66" s="131"/>
      <c r="E66" s="131"/>
      <c r="F66" s="140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</row>
    <row r="67" spans="1:24" ht="15.75" customHeight="1" x14ac:dyDescent="0.2">
      <c r="A67" s="131"/>
      <c r="B67" s="131"/>
      <c r="C67" s="131"/>
      <c r="D67" s="131"/>
      <c r="E67" s="131"/>
      <c r="F67" s="140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</row>
    <row r="68" spans="1:24" ht="15.75" customHeight="1" x14ac:dyDescent="0.2">
      <c r="A68" s="131"/>
      <c r="B68" s="131"/>
      <c r="C68" s="131"/>
      <c r="D68" s="131"/>
      <c r="E68" s="131"/>
      <c r="F68" s="140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</row>
    <row r="69" spans="1:24" ht="15.75" customHeight="1" x14ac:dyDescent="0.2">
      <c r="A69" s="131"/>
      <c r="B69" s="131"/>
      <c r="C69" s="131"/>
      <c r="D69" s="131"/>
      <c r="E69" s="131"/>
      <c r="F69" s="140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</row>
    <row r="70" spans="1:24" ht="15.75" customHeight="1" x14ac:dyDescent="0.2">
      <c r="A70" s="131"/>
      <c r="B70" s="131"/>
      <c r="C70" s="131"/>
      <c r="D70" s="131"/>
      <c r="E70" s="131"/>
      <c r="F70" s="140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</row>
    <row r="71" spans="1:24" ht="15.75" customHeight="1" x14ac:dyDescent="0.2">
      <c r="A71" s="131"/>
      <c r="B71" s="131"/>
      <c r="C71" s="131"/>
      <c r="D71" s="131"/>
      <c r="E71" s="131"/>
      <c r="F71" s="140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</row>
    <row r="72" spans="1:24" ht="15.75" customHeight="1" x14ac:dyDescent="0.2">
      <c r="A72" s="131"/>
      <c r="B72" s="131"/>
      <c r="C72" s="131"/>
      <c r="D72" s="131"/>
      <c r="E72" s="131"/>
      <c r="F72" s="140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</row>
    <row r="73" spans="1:24" ht="15.75" customHeight="1" x14ac:dyDescent="0.2">
      <c r="A73" s="131"/>
      <c r="B73" s="131"/>
      <c r="C73" s="131"/>
      <c r="D73" s="131"/>
      <c r="E73" s="131"/>
      <c r="F73" s="140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</row>
    <row r="74" spans="1:24" ht="15.75" customHeight="1" x14ac:dyDescent="0.2">
      <c r="A74" s="131"/>
      <c r="B74" s="131"/>
      <c r="C74" s="131"/>
      <c r="D74" s="131"/>
      <c r="E74" s="131"/>
      <c r="F74" s="140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</row>
    <row r="75" spans="1:24" ht="15.75" customHeight="1" x14ac:dyDescent="0.2">
      <c r="A75" s="131"/>
      <c r="B75" s="131"/>
      <c r="C75" s="131"/>
      <c r="D75" s="131"/>
      <c r="E75" s="131"/>
      <c r="F75" s="140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</row>
    <row r="76" spans="1:24" ht="15.75" customHeight="1" x14ac:dyDescent="0.2">
      <c r="A76" s="131"/>
      <c r="B76" s="131"/>
      <c r="C76" s="131"/>
      <c r="D76" s="131"/>
      <c r="E76" s="131"/>
      <c r="F76" s="140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</row>
    <row r="77" spans="1:24" ht="15.75" customHeight="1" x14ac:dyDescent="0.2">
      <c r="A77" s="131"/>
      <c r="B77" s="131"/>
      <c r="C77" s="131"/>
      <c r="D77" s="131"/>
      <c r="E77" s="131"/>
      <c r="F77" s="140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</row>
    <row r="78" spans="1:24" ht="15.75" customHeight="1" x14ac:dyDescent="0.2">
      <c r="A78" s="131"/>
      <c r="B78" s="131"/>
      <c r="C78" s="131"/>
      <c r="D78" s="131"/>
      <c r="E78" s="131"/>
      <c r="F78" s="140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</row>
    <row r="79" spans="1:24" ht="15.75" customHeight="1" x14ac:dyDescent="0.2">
      <c r="A79" s="131"/>
      <c r="B79" s="131"/>
      <c r="C79" s="131"/>
      <c r="D79" s="131"/>
      <c r="E79" s="131"/>
      <c r="F79" s="140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</row>
    <row r="80" spans="1:24" ht="15.75" customHeight="1" x14ac:dyDescent="0.2">
      <c r="A80" s="131"/>
      <c r="B80" s="131"/>
      <c r="C80" s="131"/>
      <c r="D80" s="131"/>
      <c r="E80" s="131"/>
      <c r="F80" s="140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</row>
    <row r="81" spans="1:24" ht="15.75" customHeight="1" x14ac:dyDescent="0.2">
      <c r="A81" s="131"/>
      <c r="B81" s="131"/>
      <c r="C81" s="131"/>
      <c r="D81" s="131"/>
      <c r="E81" s="131"/>
      <c r="F81" s="140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</row>
    <row r="82" spans="1:24" ht="15.75" customHeight="1" x14ac:dyDescent="0.2">
      <c r="A82" s="131"/>
      <c r="B82" s="131"/>
      <c r="C82" s="131"/>
      <c r="D82" s="131"/>
      <c r="E82" s="131"/>
      <c r="F82" s="140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</row>
    <row r="83" spans="1:24" ht="15.75" customHeight="1" x14ac:dyDescent="0.2">
      <c r="A83" s="131"/>
      <c r="B83" s="131"/>
      <c r="C83" s="131"/>
      <c r="D83" s="131"/>
      <c r="E83" s="131"/>
      <c r="F83" s="140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</row>
    <row r="84" spans="1:24" ht="15.75" customHeight="1" x14ac:dyDescent="0.2">
      <c r="A84" s="131"/>
      <c r="B84" s="131"/>
      <c r="C84" s="131"/>
      <c r="D84" s="131"/>
      <c r="E84" s="131"/>
      <c r="F84" s="140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</row>
    <row r="85" spans="1:24" ht="15.75" customHeight="1" x14ac:dyDescent="0.2">
      <c r="A85" s="131"/>
      <c r="B85" s="131"/>
      <c r="C85" s="131"/>
      <c r="D85" s="131"/>
      <c r="E85" s="131"/>
      <c r="F85" s="140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</row>
    <row r="86" spans="1:24" ht="15.75" customHeight="1" x14ac:dyDescent="0.2">
      <c r="A86" s="131"/>
      <c r="B86" s="131"/>
      <c r="C86" s="131"/>
      <c r="D86" s="131"/>
      <c r="E86" s="131"/>
      <c r="F86" s="140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</row>
    <row r="87" spans="1:24" ht="15.75" customHeight="1" x14ac:dyDescent="0.2">
      <c r="A87" s="131"/>
      <c r="B87" s="131"/>
      <c r="C87" s="131"/>
      <c r="D87" s="131"/>
      <c r="E87" s="131"/>
      <c r="F87" s="140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</row>
    <row r="88" spans="1:24" ht="15.75" customHeight="1" x14ac:dyDescent="0.2">
      <c r="A88" s="131"/>
      <c r="B88" s="131"/>
      <c r="C88" s="131"/>
      <c r="D88" s="131"/>
      <c r="E88" s="131"/>
      <c r="F88" s="140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</row>
    <row r="89" spans="1:24" ht="15.75" customHeight="1" x14ac:dyDescent="0.2">
      <c r="A89" s="131"/>
      <c r="B89" s="131"/>
      <c r="C89" s="131"/>
      <c r="D89" s="131"/>
      <c r="E89" s="131"/>
      <c r="F89" s="140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</row>
    <row r="90" spans="1:24" ht="15.75" customHeight="1" x14ac:dyDescent="0.2">
      <c r="A90" s="131"/>
      <c r="B90" s="131"/>
      <c r="C90" s="131"/>
      <c r="D90" s="131"/>
      <c r="E90" s="131"/>
      <c r="F90" s="140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</row>
    <row r="91" spans="1:24" ht="15.75" customHeight="1" x14ac:dyDescent="0.2">
      <c r="A91" s="131"/>
      <c r="B91" s="131"/>
      <c r="C91" s="131"/>
      <c r="D91" s="131"/>
      <c r="E91" s="131"/>
      <c r="F91" s="140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</row>
    <row r="92" spans="1:24" ht="15.75" customHeight="1" x14ac:dyDescent="0.2">
      <c r="A92" s="131"/>
      <c r="B92" s="131"/>
      <c r="C92" s="131"/>
      <c r="D92" s="131"/>
      <c r="E92" s="131"/>
      <c r="F92" s="140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</row>
    <row r="93" spans="1:24" ht="15.75" customHeight="1" x14ac:dyDescent="0.2">
      <c r="A93" s="131"/>
      <c r="B93" s="131"/>
      <c r="C93" s="131"/>
      <c r="D93" s="131"/>
      <c r="E93" s="131"/>
      <c r="F93" s="140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</row>
    <row r="94" spans="1:24" ht="15.75" customHeight="1" x14ac:dyDescent="0.2">
      <c r="A94" s="131"/>
      <c r="B94" s="131"/>
      <c r="C94" s="131"/>
      <c r="D94" s="131"/>
      <c r="E94" s="131"/>
      <c r="F94" s="140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</row>
    <row r="95" spans="1:24" ht="15.75" customHeight="1" x14ac:dyDescent="0.2">
      <c r="A95" s="131"/>
      <c r="B95" s="131"/>
      <c r="C95" s="131"/>
      <c r="D95" s="131"/>
      <c r="E95" s="131"/>
      <c r="F95" s="140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</row>
    <row r="96" spans="1:24" ht="15.75" customHeight="1" x14ac:dyDescent="0.2">
      <c r="A96" s="131"/>
      <c r="B96" s="131"/>
      <c r="C96" s="131"/>
      <c r="D96" s="131"/>
      <c r="E96" s="131"/>
      <c r="F96" s="140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</row>
    <row r="97" spans="1:24" ht="15.75" customHeight="1" x14ac:dyDescent="0.2">
      <c r="A97" s="131"/>
      <c r="B97" s="131"/>
      <c r="C97" s="131"/>
      <c r="D97" s="131"/>
      <c r="E97" s="131"/>
      <c r="F97" s="140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</row>
    <row r="98" spans="1:24" ht="15.75" customHeight="1" x14ac:dyDescent="0.2">
      <c r="A98" s="131"/>
      <c r="B98" s="131"/>
      <c r="C98" s="131"/>
      <c r="D98" s="131"/>
      <c r="E98" s="131"/>
      <c r="F98" s="140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</row>
    <row r="99" spans="1:24" ht="15.75" customHeight="1" x14ac:dyDescent="0.2">
      <c r="A99" s="131"/>
      <c r="B99" s="131"/>
      <c r="C99" s="131"/>
      <c r="D99" s="131"/>
      <c r="E99" s="131"/>
      <c r="F99" s="140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</row>
    <row r="100" spans="1:24" ht="15.75" customHeight="1" x14ac:dyDescent="0.2">
      <c r="A100" s="131"/>
      <c r="B100" s="131"/>
      <c r="C100" s="131"/>
      <c r="D100" s="131"/>
      <c r="E100" s="131"/>
      <c r="F100" s="140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</row>
    <row r="101" spans="1:24" ht="15.75" customHeight="1" x14ac:dyDescent="0.2">
      <c r="A101" s="131"/>
      <c r="B101" s="131"/>
      <c r="C101" s="131"/>
      <c r="D101" s="131"/>
      <c r="E101" s="131"/>
      <c r="F101" s="140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</row>
    <row r="102" spans="1:24" ht="15.75" customHeight="1" x14ac:dyDescent="0.2">
      <c r="A102" s="131"/>
      <c r="B102" s="131"/>
      <c r="C102" s="131"/>
      <c r="D102" s="131"/>
      <c r="E102" s="131"/>
      <c r="F102" s="140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</row>
    <row r="103" spans="1:24" ht="15.75" customHeight="1" x14ac:dyDescent="0.2">
      <c r="A103" s="131"/>
      <c r="B103" s="131"/>
      <c r="C103" s="131"/>
      <c r="D103" s="131"/>
      <c r="E103" s="131"/>
      <c r="F103" s="140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</row>
    <row r="104" spans="1:24" ht="15.75" customHeight="1" x14ac:dyDescent="0.2">
      <c r="A104" s="131"/>
      <c r="B104" s="131"/>
      <c r="C104" s="131"/>
      <c r="D104" s="131"/>
      <c r="E104" s="131"/>
      <c r="F104" s="140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</row>
    <row r="105" spans="1:24" ht="15.75" customHeight="1" x14ac:dyDescent="0.2">
      <c r="A105" s="131"/>
      <c r="B105" s="131"/>
      <c r="C105" s="131"/>
      <c r="D105" s="131"/>
      <c r="E105" s="131"/>
      <c r="F105" s="140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</row>
    <row r="106" spans="1:24" ht="15.75" customHeight="1" x14ac:dyDescent="0.2">
      <c r="A106" s="131"/>
      <c r="B106" s="131"/>
      <c r="C106" s="131"/>
      <c r="D106" s="131"/>
      <c r="E106" s="131"/>
      <c r="F106" s="140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</row>
    <row r="107" spans="1:24" ht="15.75" customHeight="1" x14ac:dyDescent="0.2">
      <c r="A107" s="131"/>
      <c r="B107" s="131"/>
      <c r="C107" s="131"/>
      <c r="D107" s="131"/>
      <c r="E107" s="131"/>
      <c r="F107" s="140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</row>
    <row r="108" spans="1:24" ht="15.75" customHeight="1" x14ac:dyDescent="0.2">
      <c r="A108" s="131"/>
      <c r="B108" s="131"/>
      <c r="C108" s="131"/>
      <c r="D108" s="131"/>
      <c r="E108" s="131"/>
      <c r="F108" s="140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</row>
    <row r="109" spans="1:24" ht="15.75" customHeight="1" x14ac:dyDescent="0.2">
      <c r="A109" s="131"/>
      <c r="B109" s="131"/>
      <c r="C109" s="131"/>
      <c r="D109" s="131"/>
      <c r="E109" s="131"/>
      <c r="F109" s="140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</row>
    <row r="110" spans="1:24" ht="15.75" customHeight="1" x14ac:dyDescent="0.2">
      <c r="A110" s="131"/>
      <c r="B110" s="131"/>
      <c r="C110" s="131"/>
      <c r="D110" s="131"/>
      <c r="E110" s="131"/>
      <c r="F110" s="140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</row>
    <row r="111" spans="1:24" ht="15.75" customHeight="1" x14ac:dyDescent="0.2">
      <c r="A111" s="131"/>
      <c r="B111" s="131"/>
      <c r="C111" s="131"/>
      <c r="D111" s="131"/>
      <c r="E111" s="131"/>
      <c r="F111" s="140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</row>
    <row r="112" spans="1:24" ht="15.75" customHeight="1" x14ac:dyDescent="0.2">
      <c r="A112" s="131"/>
      <c r="B112" s="131"/>
      <c r="C112" s="131"/>
      <c r="D112" s="131"/>
      <c r="E112" s="131"/>
      <c r="F112" s="140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</row>
    <row r="113" spans="1:24" ht="15.75" customHeight="1" x14ac:dyDescent="0.2">
      <c r="A113" s="131"/>
      <c r="B113" s="131"/>
      <c r="C113" s="131"/>
      <c r="D113" s="131"/>
      <c r="E113" s="131"/>
      <c r="F113" s="140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</row>
    <row r="114" spans="1:24" ht="15.75" customHeight="1" x14ac:dyDescent="0.2">
      <c r="A114" s="131"/>
      <c r="B114" s="131"/>
      <c r="C114" s="131"/>
      <c r="D114" s="131"/>
      <c r="E114" s="131"/>
      <c r="F114" s="140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</row>
    <row r="115" spans="1:24" ht="15.75" customHeight="1" x14ac:dyDescent="0.2">
      <c r="A115" s="131"/>
      <c r="B115" s="131"/>
      <c r="C115" s="131"/>
      <c r="D115" s="131"/>
      <c r="E115" s="131"/>
      <c r="F115" s="140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</row>
    <row r="116" spans="1:24" ht="15.75" customHeight="1" x14ac:dyDescent="0.2">
      <c r="A116" s="131"/>
      <c r="B116" s="131"/>
      <c r="C116" s="131"/>
      <c r="D116" s="131"/>
      <c r="E116" s="131"/>
      <c r="F116" s="140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</row>
    <row r="117" spans="1:24" ht="15.75" customHeight="1" x14ac:dyDescent="0.2">
      <c r="A117" s="131"/>
      <c r="B117" s="131"/>
      <c r="C117" s="131"/>
      <c r="D117" s="131"/>
      <c r="E117" s="131"/>
      <c r="F117" s="140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</row>
    <row r="118" spans="1:24" ht="15.75" customHeight="1" x14ac:dyDescent="0.2">
      <c r="A118" s="131"/>
      <c r="B118" s="131"/>
      <c r="C118" s="131"/>
      <c r="D118" s="131"/>
      <c r="E118" s="131"/>
      <c r="F118" s="140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</row>
    <row r="119" spans="1:24" ht="15.75" customHeight="1" x14ac:dyDescent="0.2">
      <c r="A119" s="131"/>
      <c r="B119" s="131"/>
      <c r="C119" s="131"/>
      <c r="D119" s="131"/>
      <c r="E119" s="131"/>
      <c r="F119" s="140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</row>
    <row r="120" spans="1:24" ht="15.75" customHeight="1" x14ac:dyDescent="0.2">
      <c r="A120" s="131"/>
      <c r="B120" s="131"/>
      <c r="C120" s="131"/>
      <c r="D120" s="131"/>
      <c r="E120" s="131"/>
      <c r="F120" s="140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</row>
    <row r="121" spans="1:24" ht="15.75" customHeight="1" x14ac:dyDescent="0.2">
      <c r="A121" s="131"/>
      <c r="B121" s="131"/>
      <c r="C121" s="131"/>
      <c r="D121" s="131"/>
      <c r="E121" s="131"/>
      <c r="F121" s="140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</row>
    <row r="122" spans="1:24" ht="15.75" customHeight="1" x14ac:dyDescent="0.2">
      <c r="A122" s="131"/>
      <c r="B122" s="131"/>
      <c r="C122" s="131"/>
      <c r="D122" s="131"/>
      <c r="E122" s="131"/>
      <c r="F122" s="140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</row>
    <row r="123" spans="1:24" ht="15.75" customHeight="1" x14ac:dyDescent="0.2">
      <c r="A123" s="131"/>
      <c r="B123" s="131"/>
      <c r="C123" s="131"/>
      <c r="D123" s="131"/>
      <c r="E123" s="131"/>
      <c r="F123" s="140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</row>
    <row r="124" spans="1:24" ht="15.75" customHeight="1" x14ac:dyDescent="0.2">
      <c r="A124" s="131"/>
      <c r="B124" s="131"/>
      <c r="C124" s="131"/>
      <c r="D124" s="131"/>
      <c r="E124" s="131"/>
      <c r="F124" s="140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</row>
    <row r="125" spans="1:24" ht="15.75" customHeight="1" x14ac:dyDescent="0.2">
      <c r="A125" s="131"/>
      <c r="B125" s="131"/>
      <c r="C125" s="131"/>
      <c r="D125" s="131"/>
      <c r="E125" s="131"/>
      <c r="F125" s="140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</row>
    <row r="126" spans="1:24" ht="15.75" customHeight="1" x14ac:dyDescent="0.2">
      <c r="A126" s="131"/>
      <c r="B126" s="131"/>
      <c r="C126" s="131"/>
      <c r="D126" s="131"/>
      <c r="E126" s="131"/>
      <c r="F126" s="140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</row>
    <row r="127" spans="1:24" ht="15.75" customHeight="1" x14ac:dyDescent="0.2">
      <c r="A127" s="131"/>
      <c r="B127" s="131"/>
      <c r="C127" s="131"/>
      <c r="D127" s="131"/>
      <c r="E127" s="131"/>
      <c r="F127" s="140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</row>
    <row r="128" spans="1:24" ht="15.75" customHeight="1" x14ac:dyDescent="0.2">
      <c r="A128" s="131"/>
      <c r="B128" s="131"/>
      <c r="C128" s="131"/>
      <c r="D128" s="131"/>
      <c r="E128" s="131"/>
      <c r="F128" s="140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</row>
    <row r="129" spans="1:24" ht="15.75" customHeight="1" x14ac:dyDescent="0.2">
      <c r="A129" s="131"/>
      <c r="B129" s="131"/>
      <c r="C129" s="131"/>
      <c r="D129" s="131"/>
      <c r="E129" s="131"/>
      <c r="F129" s="140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</row>
    <row r="130" spans="1:24" ht="15.75" customHeight="1" x14ac:dyDescent="0.2">
      <c r="A130" s="131"/>
      <c r="B130" s="131"/>
      <c r="C130" s="131"/>
      <c r="D130" s="131"/>
      <c r="E130" s="131"/>
      <c r="F130" s="140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</row>
    <row r="131" spans="1:24" ht="15.75" customHeight="1" x14ac:dyDescent="0.2">
      <c r="A131" s="131"/>
      <c r="B131" s="131"/>
      <c r="C131" s="131"/>
      <c r="D131" s="131"/>
      <c r="E131" s="131"/>
      <c r="F131" s="140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</row>
    <row r="132" spans="1:24" ht="15.75" customHeight="1" x14ac:dyDescent="0.2">
      <c r="A132" s="131"/>
      <c r="B132" s="131"/>
      <c r="C132" s="131"/>
      <c r="D132" s="131"/>
      <c r="E132" s="131"/>
      <c r="F132" s="140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</row>
    <row r="133" spans="1:24" ht="15.75" customHeight="1" x14ac:dyDescent="0.2">
      <c r="A133" s="131"/>
      <c r="B133" s="131"/>
      <c r="C133" s="131"/>
      <c r="D133" s="131"/>
      <c r="E133" s="131"/>
      <c r="F133" s="140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</row>
    <row r="134" spans="1:24" ht="15.75" customHeight="1" x14ac:dyDescent="0.2">
      <c r="A134" s="131"/>
      <c r="B134" s="131"/>
      <c r="C134" s="131"/>
      <c r="D134" s="131"/>
      <c r="E134" s="131"/>
      <c r="F134" s="140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</row>
    <row r="135" spans="1:24" ht="15.75" customHeight="1" x14ac:dyDescent="0.2">
      <c r="A135" s="131"/>
      <c r="B135" s="131"/>
      <c r="C135" s="131"/>
      <c r="D135" s="131"/>
      <c r="E135" s="131"/>
      <c r="F135" s="140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</row>
    <row r="136" spans="1:24" ht="15.75" customHeight="1" x14ac:dyDescent="0.2">
      <c r="A136" s="131"/>
      <c r="B136" s="131"/>
      <c r="C136" s="131"/>
      <c r="D136" s="131"/>
      <c r="E136" s="131"/>
      <c r="F136" s="140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</row>
    <row r="137" spans="1:24" ht="15.75" customHeight="1" x14ac:dyDescent="0.2">
      <c r="A137" s="131"/>
      <c r="B137" s="131"/>
      <c r="C137" s="131"/>
      <c r="D137" s="131"/>
      <c r="E137" s="131"/>
      <c r="F137" s="140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</row>
    <row r="138" spans="1:24" ht="15.75" customHeight="1" x14ac:dyDescent="0.2">
      <c r="A138" s="131"/>
      <c r="B138" s="131"/>
      <c r="C138" s="131"/>
      <c r="D138" s="131"/>
      <c r="E138" s="131"/>
      <c r="F138" s="140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</row>
    <row r="139" spans="1:24" ht="15.75" customHeight="1" x14ac:dyDescent="0.2">
      <c r="A139" s="131"/>
      <c r="B139" s="131"/>
      <c r="C139" s="131"/>
      <c r="D139" s="131"/>
      <c r="E139" s="131"/>
      <c r="F139" s="140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</row>
    <row r="140" spans="1:24" ht="15.75" customHeight="1" x14ac:dyDescent="0.2">
      <c r="A140" s="131"/>
      <c r="B140" s="131"/>
      <c r="C140" s="131"/>
      <c r="D140" s="131"/>
      <c r="E140" s="131"/>
      <c r="F140" s="140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</row>
    <row r="141" spans="1:24" ht="15.75" customHeight="1" x14ac:dyDescent="0.2">
      <c r="A141" s="131"/>
      <c r="B141" s="131"/>
      <c r="C141" s="131"/>
      <c r="D141" s="131"/>
      <c r="E141" s="131"/>
      <c r="F141" s="140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</row>
    <row r="142" spans="1:24" ht="15.75" customHeight="1" x14ac:dyDescent="0.2">
      <c r="A142" s="131"/>
      <c r="B142" s="131"/>
      <c r="C142" s="131"/>
      <c r="D142" s="131"/>
      <c r="E142" s="131"/>
      <c r="F142" s="140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</row>
    <row r="143" spans="1:24" ht="15.75" customHeight="1" x14ac:dyDescent="0.2">
      <c r="A143" s="131"/>
      <c r="B143" s="131"/>
      <c r="C143" s="131"/>
      <c r="D143" s="131"/>
      <c r="E143" s="131"/>
      <c r="F143" s="140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</row>
    <row r="144" spans="1:24" ht="15.75" customHeight="1" x14ac:dyDescent="0.2">
      <c r="A144" s="131"/>
      <c r="B144" s="131"/>
      <c r="C144" s="131"/>
      <c r="D144" s="131"/>
      <c r="E144" s="131"/>
      <c r="F144" s="140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</row>
    <row r="145" spans="1:24" ht="15.75" customHeight="1" x14ac:dyDescent="0.2">
      <c r="A145" s="131"/>
      <c r="B145" s="131"/>
      <c r="C145" s="131"/>
      <c r="D145" s="131"/>
      <c r="E145" s="131"/>
      <c r="F145" s="140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</row>
    <row r="146" spans="1:24" ht="15.75" customHeight="1" x14ac:dyDescent="0.2">
      <c r="A146" s="131"/>
      <c r="B146" s="131"/>
      <c r="C146" s="131"/>
      <c r="D146" s="131"/>
      <c r="E146" s="131"/>
      <c r="F146" s="140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</row>
    <row r="147" spans="1:24" ht="15.75" customHeight="1" x14ac:dyDescent="0.2">
      <c r="A147" s="131"/>
      <c r="B147" s="131"/>
      <c r="C147" s="131"/>
      <c r="D147" s="131"/>
      <c r="E147" s="131"/>
      <c r="F147" s="140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</row>
    <row r="148" spans="1:24" ht="15.75" customHeight="1" x14ac:dyDescent="0.2">
      <c r="A148" s="131"/>
      <c r="B148" s="131"/>
      <c r="C148" s="131"/>
      <c r="D148" s="131"/>
      <c r="E148" s="131"/>
      <c r="F148" s="140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</row>
    <row r="149" spans="1:24" ht="15.75" customHeight="1" x14ac:dyDescent="0.2">
      <c r="A149" s="131"/>
      <c r="B149" s="131"/>
      <c r="C149" s="131"/>
      <c r="D149" s="131"/>
      <c r="E149" s="131"/>
      <c r="F149" s="140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</row>
    <row r="150" spans="1:24" ht="15.75" customHeight="1" x14ac:dyDescent="0.2">
      <c r="A150" s="131"/>
      <c r="B150" s="131"/>
      <c r="C150" s="131"/>
      <c r="D150" s="131"/>
      <c r="E150" s="131"/>
      <c r="F150" s="140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</row>
    <row r="151" spans="1:24" ht="15.75" customHeight="1" x14ac:dyDescent="0.2">
      <c r="A151" s="131"/>
      <c r="B151" s="131"/>
      <c r="C151" s="131"/>
      <c r="D151" s="131"/>
      <c r="E151" s="131"/>
      <c r="F151" s="140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</row>
    <row r="152" spans="1:24" ht="15.75" customHeight="1" x14ac:dyDescent="0.2">
      <c r="A152" s="131"/>
      <c r="B152" s="131"/>
      <c r="C152" s="131"/>
      <c r="D152" s="131"/>
      <c r="E152" s="131"/>
      <c r="F152" s="140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</row>
    <row r="153" spans="1:24" ht="15.75" customHeight="1" x14ac:dyDescent="0.2">
      <c r="A153" s="131"/>
      <c r="B153" s="131"/>
      <c r="C153" s="131"/>
      <c r="D153" s="131"/>
      <c r="E153" s="131"/>
      <c r="F153" s="140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</row>
    <row r="154" spans="1:24" ht="15.75" customHeight="1" x14ac:dyDescent="0.2">
      <c r="A154" s="131"/>
      <c r="B154" s="131"/>
      <c r="C154" s="131"/>
      <c r="D154" s="131"/>
      <c r="E154" s="131"/>
      <c r="F154" s="140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</row>
    <row r="155" spans="1:24" ht="15.75" customHeight="1" x14ac:dyDescent="0.2">
      <c r="A155" s="131"/>
      <c r="B155" s="131"/>
      <c r="C155" s="131"/>
      <c r="D155" s="131"/>
      <c r="E155" s="131"/>
      <c r="F155" s="140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</row>
    <row r="156" spans="1:24" ht="15.75" customHeight="1" x14ac:dyDescent="0.2">
      <c r="A156" s="131"/>
      <c r="B156" s="131"/>
      <c r="C156" s="131"/>
      <c r="D156" s="131"/>
      <c r="E156" s="131"/>
      <c r="F156" s="140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</row>
    <row r="157" spans="1:24" ht="15.75" customHeight="1" x14ac:dyDescent="0.2">
      <c r="A157" s="131"/>
      <c r="B157" s="131"/>
      <c r="C157" s="131"/>
      <c r="D157" s="131"/>
      <c r="E157" s="131"/>
      <c r="F157" s="140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</row>
    <row r="158" spans="1:24" ht="15.75" customHeight="1" x14ac:dyDescent="0.2">
      <c r="A158" s="131"/>
      <c r="B158" s="131"/>
      <c r="C158" s="131"/>
      <c r="D158" s="131"/>
      <c r="E158" s="131"/>
      <c r="F158" s="140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</row>
    <row r="159" spans="1:24" ht="15.75" customHeight="1" x14ac:dyDescent="0.2">
      <c r="A159" s="131"/>
      <c r="B159" s="131"/>
      <c r="C159" s="131"/>
      <c r="D159" s="131"/>
      <c r="E159" s="131"/>
      <c r="F159" s="140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</row>
    <row r="160" spans="1:24" ht="15.75" customHeight="1" x14ac:dyDescent="0.2">
      <c r="A160" s="131"/>
      <c r="B160" s="131"/>
      <c r="C160" s="131"/>
      <c r="D160" s="131"/>
      <c r="E160" s="131"/>
      <c r="F160" s="140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</row>
    <row r="161" spans="1:24" ht="15.75" customHeight="1" x14ac:dyDescent="0.2">
      <c r="A161" s="131"/>
      <c r="B161" s="131"/>
      <c r="C161" s="131"/>
      <c r="D161" s="131"/>
      <c r="E161" s="131"/>
      <c r="F161" s="140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</row>
    <row r="162" spans="1:24" ht="15.75" customHeight="1" x14ac:dyDescent="0.2">
      <c r="A162" s="131"/>
      <c r="B162" s="131"/>
      <c r="C162" s="131"/>
      <c r="D162" s="131"/>
      <c r="E162" s="131"/>
      <c r="F162" s="140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</row>
    <row r="163" spans="1:24" ht="15.75" customHeight="1" x14ac:dyDescent="0.2">
      <c r="A163" s="131"/>
      <c r="B163" s="131"/>
      <c r="C163" s="131"/>
      <c r="D163" s="131"/>
      <c r="E163" s="131"/>
      <c r="F163" s="140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</row>
    <row r="164" spans="1:24" ht="15.75" customHeight="1" x14ac:dyDescent="0.2">
      <c r="A164" s="131"/>
      <c r="B164" s="131"/>
      <c r="C164" s="131"/>
      <c r="D164" s="131"/>
      <c r="E164" s="131"/>
      <c r="F164" s="140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</row>
    <row r="165" spans="1:24" ht="15.75" customHeight="1" x14ac:dyDescent="0.2">
      <c r="A165" s="131"/>
      <c r="B165" s="131"/>
      <c r="C165" s="131"/>
      <c r="D165" s="131"/>
      <c r="E165" s="131"/>
      <c r="F165" s="140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</row>
    <row r="166" spans="1:24" ht="15.75" customHeight="1" x14ac:dyDescent="0.2">
      <c r="A166" s="131"/>
      <c r="B166" s="131"/>
      <c r="C166" s="131"/>
      <c r="D166" s="131"/>
      <c r="E166" s="131"/>
      <c r="F166" s="140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</row>
    <row r="167" spans="1:24" ht="15.75" customHeight="1" x14ac:dyDescent="0.2">
      <c r="A167" s="131"/>
      <c r="B167" s="131"/>
      <c r="C167" s="131"/>
      <c r="D167" s="131"/>
      <c r="E167" s="131"/>
      <c r="F167" s="140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</row>
    <row r="168" spans="1:24" ht="15.75" customHeight="1" x14ac:dyDescent="0.2">
      <c r="A168" s="131"/>
      <c r="B168" s="131"/>
      <c r="C168" s="131"/>
      <c r="D168" s="131"/>
      <c r="E168" s="131"/>
      <c r="F168" s="140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</row>
    <row r="169" spans="1:24" ht="15.75" customHeight="1" x14ac:dyDescent="0.2">
      <c r="A169" s="131"/>
      <c r="B169" s="131"/>
      <c r="C169" s="131"/>
      <c r="D169" s="131"/>
      <c r="E169" s="131"/>
      <c r="F169" s="140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</row>
    <row r="170" spans="1:24" ht="15.75" customHeight="1" x14ac:dyDescent="0.2">
      <c r="A170" s="131"/>
      <c r="B170" s="131"/>
      <c r="C170" s="131"/>
      <c r="D170" s="131"/>
      <c r="E170" s="131"/>
      <c r="F170" s="140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</row>
    <row r="171" spans="1:24" ht="15.75" customHeight="1" x14ac:dyDescent="0.2">
      <c r="A171" s="131"/>
      <c r="B171" s="131"/>
      <c r="C171" s="131"/>
      <c r="D171" s="131"/>
      <c r="E171" s="131"/>
      <c r="F171" s="140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</row>
    <row r="172" spans="1:24" ht="15.75" customHeight="1" x14ac:dyDescent="0.2">
      <c r="A172" s="131"/>
      <c r="B172" s="131"/>
      <c r="C172" s="131"/>
      <c r="D172" s="131"/>
      <c r="E172" s="131"/>
      <c r="F172" s="140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</row>
    <row r="173" spans="1:24" ht="15.75" customHeight="1" x14ac:dyDescent="0.2">
      <c r="A173" s="131"/>
      <c r="B173" s="131"/>
      <c r="C173" s="131"/>
      <c r="D173" s="131"/>
      <c r="E173" s="131"/>
      <c r="F173" s="140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</row>
    <row r="174" spans="1:24" ht="15.75" customHeight="1" x14ac:dyDescent="0.2">
      <c r="A174" s="131"/>
      <c r="B174" s="131"/>
      <c r="C174" s="131"/>
      <c r="D174" s="131"/>
      <c r="E174" s="131"/>
      <c r="F174" s="140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</row>
    <row r="175" spans="1:24" ht="15.75" customHeight="1" x14ac:dyDescent="0.2">
      <c r="A175" s="131"/>
      <c r="B175" s="131"/>
      <c r="C175" s="131"/>
      <c r="D175" s="131"/>
      <c r="E175" s="131"/>
      <c r="F175" s="140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</row>
    <row r="176" spans="1:24" ht="15.75" customHeight="1" x14ac:dyDescent="0.2">
      <c r="A176" s="131"/>
      <c r="B176" s="131"/>
      <c r="C176" s="131"/>
      <c r="D176" s="131"/>
      <c r="E176" s="131"/>
      <c r="F176" s="140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</row>
    <row r="177" spans="1:24" ht="15.75" customHeight="1" x14ac:dyDescent="0.2">
      <c r="A177" s="131"/>
      <c r="B177" s="131"/>
      <c r="C177" s="131"/>
      <c r="D177" s="131"/>
      <c r="E177" s="131"/>
      <c r="F177" s="140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</row>
    <row r="178" spans="1:24" ht="15.75" customHeight="1" x14ac:dyDescent="0.2">
      <c r="A178" s="131"/>
      <c r="B178" s="131"/>
      <c r="C178" s="131"/>
      <c r="D178" s="131"/>
      <c r="E178" s="131"/>
      <c r="F178" s="140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</row>
    <row r="179" spans="1:24" ht="15.75" customHeight="1" x14ac:dyDescent="0.2">
      <c r="A179" s="131"/>
      <c r="B179" s="131"/>
      <c r="C179" s="131"/>
      <c r="D179" s="131"/>
      <c r="E179" s="131"/>
      <c r="F179" s="140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</row>
    <row r="180" spans="1:24" ht="15.75" customHeight="1" x14ac:dyDescent="0.2">
      <c r="A180" s="131"/>
      <c r="B180" s="131"/>
      <c r="C180" s="131"/>
      <c r="D180" s="131"/>
      <c r="E180" s="131"/>
      <c r="F180" s="140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</row>
    <row r="181" spans="1:24" ht="15.75" customHeight="1" x14ac:dyDescent="0.2">
      <c r="A181" s="131"/>
      <c r="B181" s="131"/>
      <c r="C181" s="131"/>
      <c r="D181" s="131"/>
      <c r="E181" s="131"/>
      <c r="F181" s="140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</row>
    <row r="182" spans="1:24" ht="15.75" customHeight="1" x14ac:dyDescent="0.2">
      <c r="A182" s="131"/>
      <c r="B182" s="131"/>
      <c r="C182" s="131"/>
      <c r="D182" s="131"/>
      <c r="E182" s="131"/>
      <c r="F182" s="140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</row>
    <row r="183" spans="1:24" ht="15.75" customHeight="1" x14ac:dyDescent="0.2">
      <c r="A183" s="131"/>
      <c r="B183" s="131"/>
      <c r="C183" s="131"/>
      <c r="D183" s="131"/>
      <c r="E183" s="131"/>
      <c r="F183" s="140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</row>
    <row r="184" spans="1:24" ht="15.75" customHeight="1" x14ac:dyDescent="0.2">
      <c r="A184" s="131"/>
      <c r="B184" s="131"/>
      <c r="C184" s="131"/>
      <c r="D184" s="131"/>
      <c r="E184" s="131"/>
      <c r="F184" s="140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</row>
    <row r="185" spans="1:24" ht="15.75" customHeight="1" x14ac:dyDescent="0.2">
      <c r="A185" s="131"/>
      <c r="B185" s="131"/>
      <c r="C185" s="131"/>
      <c r="D185" s="131"/>
      <c r="E185" s="131"/>
      <c r="F185" s="140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</row>
    <row r="186" spans="1:24" ht="15.75" customHeight="1" x14ac:dyDescent="0.2">
      <c r="A186" s="131"/>
      <c r="B186" s="131"/>
      <c r="C186" s="131"/>
      <c r="D186" s="131"/>
      <c r="E186" s="131"/>
      <c r="F186" s="140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</row>
    <row r="187" spans="1:24" ht="15.75" customHeight="1" x14ac:dyDescent="0.2">
      <c r="A187" s="131"/>
      <c r="B187" s="131"/>
      <c r="C187" s="131"/>
      <c r="D187" s="131"/>
      <c r="E187" s="131"/>
      <c r="F187" s="140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</row>
    <row r="188" spans="1:24" ht="15.75" customHeight="1" x14ac:dyDescent="0.2">
      <c r="A188" s="131"/>
      <c r="B188" s="131"/>
      <c r="C188" s="131"/>
      <c r="D188" s="131"/>
      <c r="E188" s="131"/>
      <c r="F188" s="140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</row>
    <row r="189" spans="1:24" ht="15.75" customHeight="1" x14ac:dyDescent="0.2">
      <c r="A189" s="131"/>
      <c r="B189" s="131"/>
      <c r="C189" s="131"/>
      <c r="D189" s="131"/>
      <c r="E189" s="131"/>
      <c r="F189" s="140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</row>
    <row r="190" spans="1:24" ht="15.75" customHeight="1" x14ac:dyDescent="0.2">
      <c r="A190" s="131"/>
      <c r="B190" s="131"/>
      <c r="C190" s="131"/>
      <c r="D190" s="131"/>
      <c r="E190" s="131"/>
      <c r="F190" s="140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</row>
    <row r="191" spans="1:24" ht="15.75" customHeight="1" x14ac:dyDescent="0.2">
      <c r="A191" s="131"/>
      <c r="B191" s="131"/>
      <c r="C191" s="131"/>
      <c r="D191" s="131"/>
      <c r="E191" s="131"/>
      <c r="F191" s="140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</row>
    <row r="192" spans="1:24" ht="15.75" customHeight="1" x14ac:dyDescent="0.2">
      <c r="A192" s="131"/>
      <c r="B192" s="131"/>
      <c r="C192" s="131"/>
      <c r="D192" s="131"/>
      <c r="E192" s="131"/>
      <c r="F192" s="140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</row>
    <row r="193" spans="1:24" ht="15.75" customHeight="1" x14ac:dyDescent="0.2">
      <c r="A193" s="131"/>
      <c r="B193" s="131"/>
      <c r="C193" s="131"/>
      <c r="D193" s="131"/>
      <c r="E193" s="131"/>
      <c r="F193" s="140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</row>
    <row r="194" spans="1:24" ht="15.75" customHeight="1" x14ac:dyDescent="0.2">
      <c r="A194" s="131"/>
      <c r="B194" s="131"/>
      <c r="C194" s="131"/>
      <c r="D194" s="131"/>
      <c r="E194" s="131"/>
      <c r="F194" s="140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</row>
    <row r="195" spans="1:24" ht="15.75" customHeight="1" x14ac:dyDescent="0.2">
      <c r="A195" s="131"/>
      <c r="B195" s="131"/>
      <c r="C195" s="131"/>
      <c r="D195" s="131"/>
      <c r="E195" s="131"/>
      <c r="F195" s="140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</row>
    <row r="196" spans="1:24" ht="15.75" customHeight="1" x14ac:dyDescent="0.2">
      <c r="A196" s="131"/>
      <c r="B196" s="131"/>
      <c r="C196" s="131"/>
      <c r="D196" s="131"/>
      <c r="E196" s="131"/>
      <c r="F196" s="140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</row>
    <row r="197" spans="1:24" ht="15.75" customHeight="1" x14ac:dyDescent="0.2">
      <c r="A197" s="131"/>
      <c r="B197" s="131"/>
      <c r="C197" s="131"/>
      <c r="D197" s="131"/>
      <c r="E197" s="131"/>
      <c r="F197" s="140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</row>
    <row r="198" spans="1:24" ht="15.75" customHeight="1" x14ac:dyDescent="0.2">
      <c r="A198" s="131"/>
      <c r="B198" s="131"/>
      <c r="C198" s="131"/>
      <c r="D198" s="131"/>
      <c r="E198" s="131"/>
      <c r="F198" s="140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</row>
    <row r="199" spans="1:24" ht="15.75" customHeight="1" x14ac:dyDescent="0.2">
      <c r="A199" s="131"/>
      <c r="B199" s="131"/>
      <c r="C199" s="131"/>
      <c r="D199" s="131"/>
      <c r="E199" s="131"/>
      <c r="F199" s="140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</row>
    <row r="200" spans="1:24" ht="15.75" customHeight="1" x14ac:dyDescent="0.2">
      <c r="A200" s="131"/>
      <c r="B200" s="131"/>
      <c r="C200" s="131"/>
      <c r="D200" s="131"/>
      <c r="E200" s="131"/>
      <c r="F200" s="140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</row>
    <row r="201" spans="1:24" ht="15.75" customHeight="1" x14ac:dyDescent="0.2">
      <c r="A201" s="131"/>
      <c r="B201" s="131"/>
      <c r="C201" s="131"/>
      <c r="D201" s="131"/>
      <c r="E201" s="131"/>
      <c r="F201" s="140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</row>
    <row r="202" spans="1:24" ht="15.75" customHeight="1" x14ac:dyDescent="0.2">
      <c r="A202" s="131"/>
      <c r="B202" s="131"/>
      <c r="C202" s="131"/>
      <c r="D202" s="131"/>
      <c r="E202" s="131"/>
      <c r="F202" s="140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</row>
    <row r="203" spans="1:24" ht="15.75" customHeight="1" x14ac:dyDescent="0.2">
      <c r="A203" s="131"/>
      <c r="B203" s="131"/>
      <c r="C203" s="131"/>
      <c r="D203" s="131"/>
      <c r="E203" s="131"/>
      <c r="F203" s="140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</row>
    <row r="204" spans="1:24" ht="15.75" customHeight="1" x14ac:dyDescent="0.2">
      <c r="A204" s="131"/>
      <c r="B204" s="131"/>
      <c r="C204" s="131"/>
      <c r="D204" s="131"/>
      <c r="E204" s="131"/>
      <c r="F204" s="140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</row>
    <row r="205" spans="1:24" ht="15.75" customHeight="1" x14ac:dyDescent="0.2">
      <c r="A205" s="131"/>
      <c r="B205" s="131"/>
      <c r="C205" s="131"/>
      <c r="D205" s="131"/>
      <c r="E205" s="131"/>
      <c r="F205" s="140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</row>
    <row r="206" spans="1:24" ht="15.75" customHeight="1" x14ac:dyDescent="0.2">
      <c r="A206" s="131"/>
      <c r="B206" s="131"/>
      <c r="C206" s="131"/>
      <c r="D206" s="131"/>
      <c r="E206" s="131"/>
      <c r="F206" s="140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</row>
    <row r="207" spans="1:24" ht="15.75" customHeight="1" x14ac:dyDescent="0.2">
      <c r="A207" s="131"/>
      <c r="B207" s="131"/>
      <c r="C207" s="131"/>
      <c r="D207" s="131"/>
      <c r="E207" s="131"/>
      <c r="F207" s="140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</row>
    <row r="208" spans="1:24" ht="15.75" customHeight="1" x14ac:dyDescent="0.2">
      <c r="A208" s="131"/>
      <c r="B208" s="131"/>
      <c r="C208" s="131"/>
      <c r="D208" s="131"/>
      <c r="E208" s="131"/>
      <c r="F208" s="140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</row>
    <row r="209" spans="1:24" ht="15.75" customHeight="1" x14ac:dyDescent="0.2">
      <c r="A209" s="131"/>
      <c r="B209" s="131"/>
      <c r="C209" s="131"/>
      <c r="D209" s="131"/>
      <c r="E209" s="131"/>
      <c r="F209" s="140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</row>
    <row r="210" spans="1:24" ht="15.75" customHeight="1" x14ac:dyDescent="0.2">
      <c r="A210" s="131"/>
      <c r="B210" s="131"/>
      <c r="C210" s="131"/>
      <c r="D210" s="131"/>
      <c r="E210" s="131"/>
      <c r="F210" s="140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</row>
    <row r="211" spans="1:24" ht="15.75" customHeight="1" x14ac:dyDescent="0.2">
      <c r="A211" s="131"/>
      <c r="B211" s="131"/>
      <c r="C211" s="131"/>
      <c r="D211" s="131"/>
      <c r="E211" s="131"/>
      <c r="F211" s="140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</row>
    <row r="212" spans="1:24" ht="15.75" customHeight="1" x14ac:dyDescent="0.2">
      <c r="A212" s="131"/>
      <c r="B212" s="131"/>
      <c r="C212" s="131"/>
      <c r="D212" s="131"/>
      <c r="E212" s="131"/>
      <c r="F212" s="140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</row>
    <row r="213" spans="1:24" ht="15.75" customHeight="1" x14ac:dyDescent="0.2">
      <c r="A213" s="131"/>
      <c r="B213" s="131"/>
      <c r="C213" s="131"/>
      <c r="D213" s="131"/>
      <c r="E213" s="131"/>
      <c r="F213" s="140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</row>
    <row r="214" spans="1:24" ht="15.75" customHeight="1" x14ac:dyDescent="0.2">
      <c r="A214" s="131"/>
      <c r="B214" s="131"/>
      <c r="C214" s="131"/>
      <c r="D214" s="131"/>
      <c r="E214" s="131"/>
      <c r="F214" s="140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</row>
    <row r="215" spans="1:24" ht="15.75" customHeight="1" x14ac:dyDescent="0.2">
      <c r="A215" s="131"/>
      <c r="B215" s="131"/>
      <c r="C215" s="131"/>
      <c r="D215" s="131"/>
      <c r="E215" s="131"/>
      <c r="F215" s="140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</row>
    <row r="216" spans="1:24" ht="15.75" customHeight="1" x14ac:dyDescent="0.2">
      <c r="A216" s="131"/>
      <c r="B216" s="131"/>
      <c r="C216" s="131"/>
      <c r="D216" s="131"/>
      <c r="E216" s="131"/>
      <c r="F216" s="140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</row>
    <row r="217" spans="1:24" ht="15.75" customHeight="1" x14ac:dyDescent="0.2">
      <c r="A217" s="131"/>
      <c r="B217" s="131"/>
      <c r="C217" s="131"/>
      <c r="D217" s="131"/>
      <c r="E217" s="131"/>
      <c r="F217" s="140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</row>
    <row r="218" spans="1:24" ht="15.75" customHeight="1" x14ac:dyDescent="0.2">
      <c r="A218" s="131"/>
      <c r="B218" s="131"/>
      <c r="C218" s="131"/>
      <c r="D218" s="131"/>
      <c r="E218" s="131"/>
      <c r="F218" s="140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</row>
    <row r="219" spans="1:24" ht="15.75" customHeight="1" x14ac:dyDescent="0.2">
      <c r="A219" s="131"/>
      <c r="B219" s="131"/>
      <c r="C219" s="131"/>
      <c r="D219" s="131"/>
      <c r="E219" s="131"/>
      <c r="F219" s="140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</row>
    <row r="220" spans="1:24" ht="15.75" customHeight="1" x14ac:dyDescent="0.2">
      <c r="A220" s="131"/>
      <c r="B220" s="131"/>
      <c r="C220" s="131"/>
      <c r="D220" s="131"/>
      <c r="E220" s="131"/>
      <c r="F220" s="140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</row>
    <row r="221" spans="1:24" ht="15.75" customHeight="1" x14ac:dyDescent="0.2">
      <c r="A221" s="131"/>
      <c r="B221" s="131"/>
      <c r="C221" s="131"/>
      <c r="D221" s="131"/>
      <c r="E221" s="131"/>
      <c r="F221" s="140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</row>
    <row r="222" spans="1:24" ht="15.75" customHeight="1" x14ac:dyDescent="0.2">
      <c r="A222" s="131"/>
      <c r="B222" s="131"/>
      <c r="C222" s="131"/>
      <c r="D222" s="131"/>
      <c r="E222" s="131"/>
      <c r="F222" s="140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</row>
    <row r="223" spans="1:24" ht="15.75" customHeight="1" x14ac:dyDescent="0.2">
      <c r="A223" s="131"/>
      <c r="B223" s="131"/>
      <c r="C223" s="131"/>
      <c r="D223" s="131"/>
      <c r="E223" s="131"/>
      <c r="F223" s="140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</row>
    <row r="224" spans="1:24" ht="15.75" customHeight="1" x14ac:dyDescent="0.2">
      <c r="A224" s="131"/>
      <c r="B224" s="131"/>
      <c r="C224" s="131"/>
      <c r="D224" s="131"/>
      <c r="E224" s="131"/>
      <c r="F224" s="140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</row>
    <row r="225" spans="1:24" ht="15.75" customHeight="1" x14ac:dyDescent="0.2">
      <c r="A225" s="131"/>
      <c r="B225" s="131"/>
      <c r="C225" s="131"/>
      <c r="D225" s="131"/>
      <c r="E225" s="131"/>
      <c r="F225" s="140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</row>
    <row r="226" spans="1:24" ht="15.75" customHeight="1" x14ac:dyDescent="0.2">
      <c r="A226" s="131"/>
      <c r="B226" s="131"/>
      <c r="C226" s="131"/>
      <c r="D226" s="131"/>
      <c r="E226" s="131"/>
      <c r="F226" s="140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</row>
    <row r="227" spans="1:24" ht="15.75" customHeight="1" x14ac:dyDescent="0.2">
      <c r="A227" s="131"/>
      <c r="B227" s="131"/>
      <c r="C227" s="131"/>
      <c r="D227" s="131"/>
      <c r="E227" s="131"/>
      <c r="F227" s="140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</row>
    <row r="228" spans="1:24" ht="15.75" customHeight="1" x14ac:dyDescent="0.2">
      <c r="A228" s="131"/>
      <c r="B228" s="131"/>
      <c r="C228" s="131"/>
      <c r="D228" s="131"/>
      <c r="E228" s="131"/>
      <c r="F228" s="140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</row>
    <row r="229" spans="1:24" ht="15.75" customHeight="1" x14ac:dyDescent="0.2">
      <c r="A229" s="131"/>
      <c r="B229" s="131"/>
      <c r="C229" s="131"/>
      <c r="D229" s="131"/>
      <c r="E229" s="131"/>
      <c r="F229" s="140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</row>
    <row r="230" spans="1:24" ht="15.75" customHeight="1" x14ac:dyDescent="0.2">
      <c r="A230" s="131"/>
      <c r="B230" s="131"/>
      <c r="C230" s="131"/>
      <c r="D230" s="131"/>
      <c r="E230" s="131"/>
      <c r="F230" s="140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</row>
    <row r="231" spans="1:24" ht="15.75" customHeight="1" x14ac:dyDescent="0.2">
      <c r="A231" s="131"/>
      <c r="B231" s="131"/>
      <c r="C231" s="131"/>
      <c r="D231" s="131"/>
      <c r="E231" s="131"/>
      <c r="F231" s="140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</row>
    <row r="232" spans="1:24" ht="15.75" customHeight="1" x14ac:dyDescent="0.2">
      <c r="A232" s="131"/>
      <c r="B232" s="131"/>
      <c r="C232" s="131"/>
      <c r="D232" s="131"/>
      <c r="E232" s="131"/>
      <c r="F232" s="140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</row>
    <row r="233" spans="1:24" ht="15.75" customHeight="1" x14ac:dyDescent="0.2">
      <c r="A233" s="131"/>
      <c r="B233" s="131"/>
      <c r="C233" s="131"/>
      <c r="D233" s="131"/>
      <c r="E233" s="131"/>
      <c r="F233" s="140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</row>
    <row r="234" spans="1:24" ht="15.75" customHeight="1" x14ac:dyDescent="0.2">
      <c r="A234" s="131"/>
      <c r="B234" s="131"/>
      <c r="C234" s="131"/>
      <c r="D234" s="131"/>
      <c r="E234" s="131"/>
      <c r="F234" s="140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</row>
    <row r="235" spans="1:24" ht="15.75" customHeight="1" x14ac:dyDescent="0.2">
      <c r="A235" s="131"/>
      <c r="B235" s="131"/>
      <c r="C235" s="131"/>
      <c r="D235" s="131"/>
      <c r="E235" s="131"/>
      <c r="F235" s="140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</row>
    <row r="236" spans="1:24" ht="15.75" customHeight="1" x14ac:dyDescent="0.2">
      <c r="A236" s="131"/>
      <c r="B236" s="131"/>
      <c r="C236" s="131"/>
      <c r="D236" s="131"/>
      <c r="E236" s="131"/>
      <c r="F236" s="140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</row>
    <row r="237" spans="1:24" ht="15.75" customHeight="1" x14ac:dyDescent="0.2">
      <c r="A237" s="131"/>
      <c r="B237" s="131"/>
      <c r="C237" s="131"/>
      <c r="D237" s="131"/>
      <c r="E237" s="131"/>
      <c r="F237" s="140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</row>
    <row r="238" spans="1:24" ht="15.75" customHeight="1" x14ac:dyDescent="0.2">
      <c r="A238" s="131"/>
      <c r="B238" s="131"/>
      <c r="C238" s="131"/>
      <c r="D238" s="131"/>
      <c r="E238" s="131"/>
      <c r="F238" s="140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</row>
    <row r="239" spans="1:24" ht="15.75" customHeight="1" x14ac:dyDescent="0.2">
      <c r="A239" s="131"/>
      <c r="B239" s="131"/>
      <c r="C239" s="131"/>
      <c r="D239" s="131"/>
      <c r="E239" s="131"/>
      <c r="F239" s="140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</row>
    <row r="240" spans="1:24" ht="15.75" customHeight="1" x14ac:dyDescent="0.2">
      <c r="A240" s="131"/>
      <c r="B240" s="131"/>
      <c r="C240" s="131"/>
      <c r="D240" s="131"/>
      <c r="E240" s="131"/>
      <c r="F240" s="140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</row>
    <row r="241" spans="1:24" ht="15.75" customHeight="1" x14ac:dyDescent="0.2">
      <c r="A241" s="131"/>
      <c r="B241" s="131"/>
      <c r="C241" s="131"/>
      <c r="D241" s="131"/>
      <c r="E241" s="131"/>
      <c r="F241" s="140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</row>
    <row r="242" spans="1:24" ht="15.75" customHeight="1" x14ac:dyDescent="0.2">
      <c r="A242" s="131"/>
      <c r="B242" s="131"/>
      <c r="C242" s="131"/>
      <c r="D242" s="131"/>
      <c r="E242" s="131"/>
      <c r="F242" s="140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</row>
    <row r="243" spans="1:24" ht="15.75" customHeight="1" x14ac:dyDescent="0.2">
      <c r="A243" s="131"/>
      <c r="B243" s="131"/>
      <c r="C243" s="131"/>
      <c r="D243" s="131"/>
      <c r="E243" s="131"/>
      <c r="F243" s="140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</row>
    <row r="244" spans="1:24" ht="15.75" customHeight="1" x14ac:dyDescent="0.2">
      <c r="A244" s="131"/>
      <c r="B244" s="131"/>
      <c r="C244" s="131"/>
      <c r="D244" s="131"/>
      <c r="E244" s="131"/>
      <c r="F244" s="140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</row>
    <row r="245" spans="1:24" ht="15.75" customHeight="1" x14ac:dyDescent="0.2">
      <c r="A245" s="131"/>
      <c r="B245" s="131"/>
      <c r="C245" s="131"/>
      <c r="D245" s="131"/>
      <c r="E245" s="131"/>
      <c r="F245" s="140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</row>
    <row r="246" spans="1:24" ht="15.75" customHeight="1" x14ac:dyDescent="0.2">
      <c r="A246" s="131"/>
      <c r="B246" s="131"/>
      <c r="C246" s="131"/>
      <c r="D246" s="131"/>
      <c r="E246" s="131"/>
      <c r="F246" s="140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</row>
    <row r="247" spans="1:24" ht="15.75" customHeight="1" x14ac:dyDescent="0.2">
      <c r="A247" s="131"/>
      <c r="B247" s="131"/>
      <c r="C247" s="131"/>
      <c r="D247" s="131"/>
      <c r="E247" s="131"/>
      <c r="F247" s="140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</row>
    <row r="248" spans="1:24" ht="15.75" customHeight="1" x14ac:dyDescent="0.2">
      <c r="A248" s="131"/>
      <c r="B248" s="131"/>
      <c r="C248" s="131"/>
      <c r="D248" s="131"/>
      <c r="E248" s="131"/>
      <c r="F248" s="140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</row>
    <row r="249" spans="1:24" ht="15.75" customHeight="1" x14ac:dyDescent="0.2">
      <c r="A249" s="131"/>
      <c r="B249" s="131"/>
      <c r="C249" s="131"/>
      <c r="D249" s="131"/>
      <c r="E249" s="131"/>
      <c r="F249" s="140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</row>
    <row r="250" spans="1:24" ht="15.75" customHeight="1" x14ac:dyDescent="0.2">
      <c r="A250" s="131"/>
      <c r="B250" s="131"/>
      <c r="C250" s="131"/>
      <c r="D250" s="131"/>
      <c r="E250" s="131"/>
      <c r="F250" s="140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</row>
    <row r="251" spans="1:24" ht="15.75" customHeight="1" x14ac:dyDescent="0.2">
      <c r="A251" s="131"/>
      <c r="B251" s="131"/>
      <c r="C251" s="131"/>
      <c r="D251" s="131"/>
      <c r="E251" s="131"/>
      <c r="F251" s="140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</row>
    <row r="252" spans="1:24" ht="15.75" customHeight="1" x14ac:dyDescent="0.2">
      <c r="A252" s="131"/>
      <c r="B252" s="131"/>
      <c r="C252" s="131"/>
      <c r="D252" s="131"/>
      <c r="E252" s="131"/>
      <c r="F252" s="140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</row>
    <row r="253" spans="1:24" ht="15.75" customHeight="1" x14ac:dyDescent="0.2">
      <c r="A253" s="131"/>
      <c r="B253" s="131"/>
      <c r="C253" s="131"/>
      <c r="D253" s="131"/>
      <c r="E253" s="131"/>
      <c r="F253" s="140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</row>
    <row r="254" spans="1:24" ht="15.75" customHeight="1" x14ac:dyDescent="0.2">
      <c r="A254" s="131"/>
      <c r="B254" s="131"/>
      <c r="C254" s="131"/>
      <c r="D254" s="131"/>
      <c r="E254" s="131"/>
      <c r="F254" s="140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</row>
    <row r="255" spans="1:24" ht="15.75" customHeight="1" x14ac:dyDescent="0.2">
      <c r="A255" s="131"/>
      <c r="B255" s="131"/>
      <c r="C255" s="131"/>
      <c r="D255" s="131"/>
      <c r="E255" s="131"/>
      <c r="F255" s="140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</row>
    <row r="256" spans="1:24" ht="15.75" customHeight="1" x14ac:dyDescent="0.2">
      <c r="A256" s="131"/>
      <c r="B256" s="131"/>
      <c r="C256" s="131"/>
      <c r="D256" s="131"/>
      <c r="E256" s="131"/>
      <c r="F256" s="140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</row>
    <row r="257" spans="1:24" ht="15.75" customHeight="1" x14ac:dyDescent="0.2">
      <c r="A257" s="131"/>
      <c r="B257" s="131"/>
      <c r="C257" s="131"/>
      <c r="D257" s="131"/>
      <c r="E257" s="131"/>
      <c r="F257" s="140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</row>
    <row r="258" spans="1:24" ht="15.75" customHeight="1" x14ac:dyDescent="0.2">
      <c r="A258" s="131"/>
      <c r="B258" s="131"/>
      <c r="C258" s="131"/>
      <c r="D258" s="131"/>
      <c r="E258" s="131"/>
      <c r="F258" s="140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</row>
    <row r="259" spans="1:24" ht="15.75" customHeight="1" x14ac:dyDescent="0.2">
      <c r="A259" s="131"/>
      <c r="B259" s="131"/>
      <c r="C259" s="131"/>
      <c r="D259" s="131"/>
      <c r="E259" s="131"/>
      <c r="F259" s="140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</row>
    <row r="260" spans="1:24" ht="15.75" customHeight="1" x14ac:dyDescent="0.2">
      <c r="A260" s="131"/>
      <c r="B260" s="131"/>
      <c r="C260" s="131"/>
      <c r="D260" s="131"/>
      <c r="E260" s="131"/>
      <c r="F260" s="140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</row>
    <row r="261" spans="1:24" ht="15.75" customHeight="1" x14ac:dyDescent="0.2">
      <c r="A261" s="131"/>
      <c r="B261" s="131"/>
      <c r="C261" s="131"/>
      <c r="D261" s="131"/>
      <c r="E261" s="131"/>
      <c r="F261" s="140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</row>
    <row r="262" spans="1:24" ht="15.75" customHeight="1" x14ac:dyDescent="0.2">
      <c r="A262" s="131"/>
      <c r="B262" s="131"/>
      <c r="C262" s="131"/>
      <c r="D262" s="131"/>
      <c r="E262" s="131"/>
      <c r="F262" s="140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</row>
    <row r="263" spans="1:24" ht="15.75" customHeight="1" x14ac:dyDescent="0.2">
      <c r="A263" s="131"/>
      <c r="B263" s="131"/>
      <c r="C263" s="131"/>
      <c r="D263" s="131"/>
      <c r="E263" s="131"/>
      <c r="F263" s="140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</row>
    <row r="264" spans="1:24" ht="15.75" customHeight="1" x14ac:dyDescent="0.2">
      <c r="A264" s="131"/>
      <c r="B264" s="131"/>
      <c r="C264" s="131"/>
      <c r="D264" s="131"/>
      <c r="E264" s="131"/>
      <c r="F264" s="140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</row>
    <row r="265" spans="1:24" ht="15.75" customHeight="1" x14ac:dyDescent="0.2">
      <c r="A265" s="131"/>
      <c r="B265" s="131"/>
      <c r="C265" s="131"/>
      <c r="D265" s="131"/>
      <c r="E265" s="131"/>
      <c r="F265" s="140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</row>
    <row r="266" spans="1:24" ht="15.75" customHeight="1" x14ac:dyDescent="0.2">
      <c r="A266" s="131"/>
      <c r="B266" s="131"/>
      <c r="C266" s="131"/>
      <c r="D266" s="131"/>
      <c r="E266" s="131"/>
      <c r="F266" s="140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</row>
    <row r="267" spans="1:24" ht="15.75" customHeight="1" x14ac:dyDescent="0.2">
      <c r="A267" s="131"/>
      <c r="B267" s="131"/>
      <c r="C267" s="131"/>
      <c r="D267" s="131"/>
      <c r="E267" s="131"/>
      <c r="F267" s="140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</row>
    <row r="268" spans="1:24" ht="15.75" customHeight="1" x14ac:dyDescent="0.2">
      <c r="A268" s="131"/>
      <c r="B268" s="131"/>
      <c r="C268" s="131"/>
      <c r="D268" s="131"/>
      <c r="E268" s="131"/>
      <c r="F268" s="140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</row>
    <row r="269" spans="1:24" ht="15.75" customHeight="1" x14ac:dyDescent="0.2">
      <c r="A269" s="131"/>
      <c r="B269" s="131"/>
      <c r="C269" s="131"/>
      <c r="D269" s="131"/>
      <c r="E269" s="131"/>
      <c r="F269" s="140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</row>
    <row r="270" spans="1:24" ht="15.75" customHeight="1" x14ac:dyDescent="0.2">
      <c r="A270" s="131"/>
      <c r="B270" s="131"/>
      <c r="C270" s="131"/>
      <c r="D270" s="131"/>
      <c r="E270" s="131"/>
      <c r="F270" s="140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</row>
    <row r="271" spans="1:24" ht="15.75" customHeight="1" x14ac:dyDescent="0.2">
      <c r="A271" s="131"/>
      <c r="B271" s="131"/>
      <c r="C271" s="131"/>
      <c r="D271" s="131"/>
      <c r="E271" s="131"/>
      <c r="F271" s="140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</row>
    <row r="272" spans="1:24" ht="15.75" customHeight="1" x14ac:dyDescent="0.2">
      <c r="A272" s="131"/>
      <c r="B272" s="131"/>
      <c r="C272" s="131"/>
      <c r="D272" s="131"/>
      <c r="E272" s="131"/>
      <c r="F272" s="140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</row>
    <row r="273" spans="1:24" ht="15.75" customHeight="1" x14ac:dyDescent="0.2">
      <c r="A273" s="131"/>
      <c r="B273" s="131"/>
      <c r="C273" s="131"/>
      <c r="D273" s="131"/>
      <c r="E273" s="131"/>
      <c r="F273" s="140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</row>
    <row r="274" spans="1:24" ht="15.75" customHeight="1" x14ac:dyDescent="0.2">
      <c r="A274" s="131"/>
      <c r="B274" s="131"/>
      <c r="C274" s="131"/>
      <c r="D274" s="131"/>
      <c r="E274" s="131"/>
      <c r="F274" s="140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</row>
    <row r="275" spans="1:24" ht="15.75" customHeight="1" x14ac:dyDescent="0.2">
      <c r="A275" s="131"/>
      <c r="B275" s="131"/>
      <c r="C275" s="131"/>
      <c r="D275" s="131"/>
      <c r="E275" s="131"/>
      <c r="F275" s="140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</row>
    <row r="276" spans="1:24" ht="15.75" customHeight="1" x14ac:dyDescent="0.2">
      <c r="A276" s="131"/>
      <c r="B276" s="131"/>
      <c r="C276" s="131"/>
      <c r="D276" s="131"/>
      <c r="E276" s="131"/>
      <c r="F276" s="140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</row>
    <row r="277" spans="1:24" ht="15.75" customHeight="1" x14ac:dyDescent="0.2">
      <c r="A277" s="131"/>
      <c r="B277" s="131"/>
      <c r="C277" s="131"/>
      <c r="D277" s="131"/>
      <c r="E277" s="131"/>
      <c r="F277" s="140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</row>
    <row r="278" spans="1:24" ht="15.75" customHeight="1" x14ac:dyDescent="0.2">
      <c r="A278" s="131"/>
      <c r="B278" s="131"/>
      <c r="C278" s="131"/>
      <c r="D278" s="131"/>
      <c r="E278" s="131"/>
      <c r="F278" s="140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</row>
    <row r="279" spans="1:24" ht="15.75" customHeight="1" x14ac:dyDescent="0.2">
      <c r="A279" s="131"/>
      <c r="B279" s="131"/>
      <c r="C279" s="131"/>
      <c r="D279" s="131"/>
      <c r="E279" s="131"/>
      <c r="F279" s="140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</row>
    <row r="280" spans="1:24" ht="15.75" customHeight="1" x14ac:dyDescent="0.2">
      <c r="A280" s="131"/>
      <c r="B280" s="131"/>
      <c r="C280" s="131"/>
      <c r="D280" s="131"/>
      <c r="E280" s="131"/>
      <c r="F280" s="140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</row>
    <row r="281" spans="1:24" ht="15.75" customHeight="1" x14ac:dyDescent="0.2">
      <c r="A281" s="131"/>
      <c r="B281" s="131"/>
      <c r="C281" s="131"/>
      <c r="D281" s="131"/>
      <c r="E281" s="131"/>
      <c r="F281" s="140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</row>
    <row r="282" spans="1:24" ht="15.75" customHeight="1" x14ac:dyDescent="0.2">
      <c r="A282" s="131"/>
      <c r="B282" s="131"/>
      <c r="C282" s="131"/>
      <c r="D282" s="131"/>
      <c r="E282" s="131"/>
      <c r="F282" s="140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</row>
    <row r="283" spans="1:24" ht="15.75" customHeight="1" x14ac:dyDescent="0.2">
      <c r="A283" s="131"/>
      <c r="B283" s="131"/>
      <c r="C283" s="131"/>
      <c r="D283" s="131"/>
      <c r="E283" s="131"/>
      <c r="F283" s="140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</row>
    <row r="284" spans="1:24" ht="15.75" customHeight="1" x14ac:dyDescent="0.2">
      <c r="A284" s="131"/>
      <c r="B284" s="131"/>
      <c r="C284" s="131"/>
      <c r="D284" s="131"/>
      <c r="E284" s="131"/>
      <c r="F284" s="140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</row>
    <row r="285" spans="1:24" ht="15.75" customHeight="1" x14ac:dyDescent="0.2">
      <c r="A285" s="131"/>
      <c r="B285" s="131"/>
      <c r="C285" s="131"/>
      <c r="D285" s="131"/>
      <c r="E285" s="131"/>
      <c r="F285" s="140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</row>
    <row r="286" spans="1:24" ht="15.75" customHeight="1" x14ac:dyDescent="0.2">
      <c r="A286" s="131"/>
      <c r="B286" s="131"/>
      <c r="C286" s="131"/>
      <c r="D286" s="131"/>
      <c r="E286" s="131"/>
      <c r="F286" s="140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</row>
    <row r="287" spans="1:24" ht="15.75" customHeight="1" x14ac:dyDescent="0.2">
      <c r="A287" s="131"/>
      <c r="B287" s="131"/>
      <c r="C287" s="131"/>
      <c r="D287" s="131"/>
      <c r="E287" s="131"/>
      <c r="F287" s="140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</row>
    <row r="288" spans="1:24" ht="15.75" customHeight="1" x14ac:dyDescent="0.2">
      <c r="A288" s="131"/>
      <c r="B288" s="131"/>
      <c r="C288" s="131"/>
      <c r="D288" s="131"/>
      <c r="E288" s="131"/>
      <c r="F288" s="140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</row>
    <row r="289" spans="1:24" ht="15.75" customHeight="1" x14ac:dyDescent="0.2">
      <c r="A289" s="131"/>
      <c r="B289" s="131"/>
      <c r="C289" s="131"/>
      <c r="D289" s="131"/>
      <c r="E289" s="131"/>
      <c r="F289" s="140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</row>
    <row r="290" spans="1:24" ht="15.75" customHeight="1" x14ac:dyDescent="0.2">
      <c r="A290" s="131"/>
      <c r="B290" s="131"/>
      <c r="C290" s="131"/>
      <c r="D290" s="131"/>
      <c r="E290" s="131"/>
      <c r="F290" s="140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</row>
    <row r="291" spans="1:24" ht="15.75" customHeight="1" x14ac:dyDescent="0.2">
      <c r="A291" s="131"/>
      <c r="B291" s="131"/>
      <c r="C291" s="131"/>
      <c r="D291" s="131"/>
      <c r="E291" s="131"/>
      <c r="F291" s="140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</row>
    <row r="292" spans="1:24" ht="15.75" customHeight="1" x14ac:dyDescent="0.2">
      <c r="A292" s="131"/>
      <c r="B292" s="131"/>
      <c r="C292" s="131"/>
      <c r="D292" s="131"/>
      <c r="E292" s="131"/>
      <c r="F292" s="140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</row>
    <row r="293" spans="1:24" ht="15.75" customHeight="1" x14ac:dyDescent="0.2">
      <c r="A293" s="131"/>
      <c r="B293" s="131"/>
      <c r="C293" s="131"/>
      <c r="D293" s="131"/>
      <c r="E293" s="131"/>
      <c r="F293" s="140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</row>
    <row r="294" spans="1:24" ht="15.75" customHeight="1" x14ac:dyDescent="0.2">
      <c r="A294" s="131"/>
      <c r="B294" s="131"/>
      <c r="C294" s="131"/>
      <c r="D294" s="131"/>
      <c r="E294" s="131"/>
      <c r="F294" s="140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</row>
    <row r="295" spans="1:24" ht="15.75" customHeight="1" x14ac:dyDescent="0.2">
      <c r="A295" s="131"/>
      <c r="B295" s="131"/>
      <c r="C295" s="131"/>
      <c r="D295" s="131"/>
      <c r="E295" s="131"/>
      <c r="F295" s="140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</row>
    <row r="296" spans="1:24" ht="15.75" customHeight="1" x14ac:dyDescent="0.2">
      <c r="A296" s="131"/>
      <c r="B296" s="131"/>
      <c r="C296" s="131"/>
      <c r="D296" s="131"/>
      <c r="E296" s="131"/>
      <c r="F296" s="140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</row>
    <row r="297" spans="1:24" ht="15.75" customHeight="1" x14ac:dyDescent="0.2">
      <c r="A297" s="131"/>
      <c r="B297" s="131"/>
      <c r="C297" s="131"/>
      <c r="D297" s="131"/>
      <c r="E297" s="131"/>
      <c r="F297" s="140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</row>
    <row r="298" spans="1:24" ht="15.75" customHeight="1" x14ac:dyDescent="0.2">
      <c r="A298" s="131"/>
      <c r="B298" s="131"/>
      <c r="C298" s="131"/>
      <c r="D298" s="131"/>
      <c r="E298" s="131"/>
      <c r="F298" s="140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</row>
    <row r="299" spans="1:24" ht="15.75" customHeight="1" x14ac:dyDescent="0.2">
      <c r="A299" s="131"/>
      <c r="B299" s="131"/>
      <c r="C299" s="131"/>
      <c r="D299" s="131"/>
      <c r="E299" s="131"/>
      <c r="F299" s="140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</row>
    <row r="300" spans="1:24" ht="15.75" customHeight="1" x14ac:dyDescent="0.2">
      <c r="A300" s="131"/>
      <c r="B300" s="131"/>
      <c r="C300" s="131"/>
      <c r="D300" s="131"/>
      <c r="E300" s="131"/>
      <c r="F300" s="140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</row>
    <row r="301" spans="1:24" ht="15.75" customHeight="1" x14ac:dyDescent="0.2">
      <c r="A301" s="131"/>
      <c r="B301" s="131"/>
      <c r="C301" s="131"/>
      <c r="D301" s="131"/>
      <c r="E301" s="131"/>
      <c r="F301" s="140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</row>
    <row r="302" spans="1:24" ht="15.75" customHeight="1" x14ac:dyDescent="0.2">
      <c r="A302" s="131"/>
      <c r="B302" s="131"/>
      <c r="C302" s="131"/>
      <c r="D302" s="131"/>
      <c r="E302" s="131"/>
      <c r="F302" s="140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</row>
    <row r="303" spans="1:24" ht="15.75" customHeight="1" x14ac:dyDescent="0.2">
      <c r="A303" s="131"/>
      <c r="B303" s="131"/>
      <c r="C303" s="131"/>
      <c r="D303" s="131"/>
      <c r="E303" s="131"/>
      <c r="F303" s="140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</row>
    <row r="304" spans="1:24" ht="15.75" customHeight="1" x14ac:dyDescent="0.2">
      <c r="A304" s="131"/>
      <c r="B304" s="131"/>
      <c r="C304" s="131"/>
      <c r="D304" s="131"/>
      <c r="E304" s="131"/>
      <c r="F304" s="140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</row>
    <row r="305" spans="1:24" ht="15.75" customHeight="1" x14ac:dyDescent="0.2">
      <c r="A305" s="131"/>
      <c r="B305" s="131"/>
      <c r="C305" s="131"/>
      <c r="D305" s="131"/>
      <c r="E305" s="131"/>
      <c r="F305" s="140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</row>
    <row r="306" spans="1:24" ht="15.75" customHeight="1" x14ac:dyDescent="0.2">
      <c r="A306" s="131"/>
      <c r="B306" s="131"/>
      <c r="C306" s="131"/>
      <c r="D306" s="131"/>
      <c r="E306" s="131"/>
      <c r="F306" s="140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</row>
    <row r="307" spans="1:24" ht="15.75" customHeight="1" x14ac:dyDescent="0.2">
      <c r="A307" s="131"/>
      <c r="B307" s="131"/>
      <c r="C307" s="131"/>
      <c r="D307" s="131"/>
      <c r="E307" s="131"/>
      <c r="F307" s="140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</row>
    <row r="308" spans="1:24" ht="15.75" customHeight="1" x14ac:dyDescent="0.2">
      <c r="A308" s="131"/>
      <c r="B308" s="131"/>
      <c r="C308" s="131"/>
      <c r="D308" s="131"/>
      <c r="E308" s="131"/>
      <c r="F308" s="140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</row>
    <row r="309" spans="1:24" ht="15.75" customHeight="1" x14ac:dyDescent="0.2">
      <c r="A309" s="131"/>
      <c r="B309" s="131"/>
      <c r="C309" s="131"/>
      <c r="D309" s="131"/>
      <c r="E309" s="131"/>
      <c r="F309" s="140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</row>
    <row r="310" spans="1:24" ht="15.75" customHeight="1" x14ac:dyDescent="0.2">
      <c r="A310" s="131"/>
      <c r="B310" s="131"/>
      <c r="C310" s="131"/>
      <c r="D310" s="131"/>
      <c r="E310" s="131"/>
      <c r="F310" s="140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</row>
    <row r="311" spans="1:24" ht="15.75" customHeight="1" x14ac:dyDescent="0.2">
      <c r="A311" s="131"/>
      <c r="B311" s="131"/>
      <c r="C311" s="131"/>
      <c r="D311" s="131"/>
      <c r="E311" s="131"/>
      <c r="F311" s="140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</row>
    <row r="312" spans="1:24" ht="15.75" customHeight="1" x14ac:dyDescent="0.2">
      <c r="A312" s="131"/>
      <c r="B312" s="131"/>
      <c r="C312" s="131"/>
      <c r="D312" s="131"/>
      <c r="E312" s="131"/>
      <c r="F312" s="140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</row>
    <row r="313" spans="1:24" ht="15.75" customHeight="1" x14ac:dyDescent="0.2">
      <c r="A313" s="131"/>
      <c r="B313" s="131"/>
      <c r="C313" s="131"/>
      <c r="D313" s="131"/>
      <c r="E313" s="131"/>
      <c r="F313" s="140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</row>
    <row r="314" spans="1:24" ht="15.75" customHeight="1" x14ac:dyDescent="0.2">
      <c r="A314" s="131"/>
      <c r="B314" s="131"/>
      <c r="C314" s="131"/>
      <c r="D314" s="131"/>
      <c r="E314" s="131"/>
      <c r="F314" s="140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</row>
    <row r="315" spans="1:24" ht="15.75" customHeight="1" x14ac:dyDescent="0.2">
      <c r="A315" s="131"/>
      <c r="B315" s="131"/>
      <c r="C315" s="131"/>
      <c r="D315" s="131"/>
      <c r="E315" s="131"/>
      <c r="F315" s="140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</row>
    <row r="316" spans="1:24" ht="15.75" customHeight="1" x14ac:dyDescent="0.2">
      <c r="A316" s="131"/>
      <c r="B316" s="131"/>
      <c r="C316" s="131"/>
      <c r="D316" s="131"/>
      <c r="E316" s="131"/>
      <c r="F316" s="140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</row>
    <row r="317" spans="1:24" ht="15.75" customHeight="1" x14ac:dyDescent="0.2">
      <c r="A317" s="131"/>
      <c r="B317" s="131"/>
      <c r="C317" s="131"/>
      <c r="D317" s="131"/>
      <c r="E317" s="131"/>
      <c r="F317" s="140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</row>
    <row r="318" spans="1:24" ht="15.75" customHeight="1" x14ac:dyDescent="0.2">
      <c r="A318" s="131"/>
      <c r="B318" s="131"/>
      <c r="C318" s="131"/>
      <c r="D318" s="131"/>
      <c r="E318" s="131"/>
      <c r="F318" s="140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</row>
    <row r="319" spans="1:24" ht="15.75" customHeight="1" x14ac:dyDescent="0.2">
      <c r="A319" s="131"/>
      <c r="B319" s="131"/>
      <c r="C319" s="131"/>
      <c r="D319" s="131"/>
      <c r="E319" s="131"/>
      <c r="F319" s="140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</row>
    <row r="320" spans="1:24" ht="15.75" customHeight="1" x14ac:dyDescent="0.2">
      <c r="A320" s="131"/>
      <c r="B320" s="131"/>
      <c r="C320" s="131"/>
      <c r="D320" s="131"/>
      <c r="E320" s="131"/>
      <c r="F320" s="140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</row>
    <row r="321" spans="1:24" ht="15.75" customHeight="1" x14ac:dyDescent="0.2">
      <c r="A321" s="131"/>
      <c r="B321" s="131"/>
      <c r="C321" s="131"/>
      <c r="D321" s="131"/>
      <c r="E321" s="131"/>
      <c r="F321" s="140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</row>
    <row r="322" spans="1:24" ht="15.75" customHeight="1" x14ac:dyDescent="0.2">
      <c r="A322" s="131"/>
      <c r="B322" s="131"/>
      <c r="C322" s="131"/>
      <c r="D322" s="131"/>
      <c r="E322" s="131"/>
      <c r="F322" s="140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</row>
    <row r="323" spans="1:24" ht="15.75" customHeight="1" x14ac:dyDescent="0.2">
      <c r="A323" s="131"/>
      <c r="B323" s="131"/>
      <c r="C323" s="131"/>
      <c r="D323" s="131"/>
      <c r="E323" s="131"/>
      <c r="F323" s="140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</row>
    <row r="324" spans="1:24" ht="15.75" customHeight="1" x14ac:dyDescent="0.2">
      <c r="A324" s="131"/>
      <c r="B324" s="131"/>
      <c r="C324" s="131"/>
      <c r="D324" s="131"/>
      <c r="E324" s="131"/>
      <c r="F324" s="140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</row>
    <row r="325" spans="1:24" ht="15.75" customHeight="1" x14ac:dyDescent="0.2">
      <c r="A325" s="131"/>
      <c r="B325" s="131"/>
      <c r="C325" s="131"/>
      <c r="D325" s="131"/>
      <c r="E325" s="131"/>
      <c r="F325" s="140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</row>
    <row r="326" spans="1:24" ht="15.75" customHeight="1" x14ac:dyDescent="0.2">
      <c r="A326" s="131"/>
      <c r="B326" s="131"/>
      <c r="C326" s="131"/>
      <c r="D326" s="131"/>
      <c r="E326" s="131"/>
      <c r="F326" s="140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</row>
    <row r="327" spans="1:24" ht="15.75" customHeight="1" x14ac:dyDescent="0.2">
      <c r="A327" s="131"/>
      <c r="B327" s="131"/>
      <c r="C327" s="131"/>
      <c r="D327" s="131"/>
      <c r="E327" s="131"/>
      <c r="F327" s="140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</row>
    <row r="328" spans="1:24" ht="15.75" customHeight="1" x14ac:dyDescent="0.2">
      <c r="A328" s="131"/>
      <c r="B328" s="131"/>
      <c r="C328" s="131"/>
      <c r="D328" s="131"/>
      <c r="E328" s="131"/>
      <c r="F328" s="140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</row>
    <row r="329" spans="1:24" ht="15.75" customHeight="1" x14ac:dyDescent="0.2">
      <c r="A329" s="131"/>
      <c r="B329" s="131"/>
      <c r="C329" s="131"/>
      <c r="D329" s="131"/>
      <c r="E329" s="131"/>
      <c r="F329" s="140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</row>
    <row r="330" spans="1:24" ht="15.75" customHeight="1" x14ac:dyDescent="0.2">
      <c r="A330" s="131"/>
      <c r="B330" s="131"/>
      <c r="C330" s="131"/>
      <c r="D330" s="131"/>
      <c r="E330" s="131"/>
      <c r="F330" s="140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</row>
    <row r="331" spans="1:24" ht="15.75" customHeight="1" x14ac:dyDescent="0.2">
      <c r="A331" s="131"/>
      <c r="B331" s="131"/>
      <c r="C331" s="131"/>
      <c r="D331" s="131"/>
      <c r="E331" s="131"/>
      <c r="F331" s="140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</row>
    <row r="332" spans="1:24" ht="15.75" customHeight="1" x14ac:dyDescent="0.2">
      <c r="A332" s="131"/>
      <c r="B332" s="131"/>
      <c r="C332" s="131"/>
      <c r="D332" s="131"/>
      <c r="E332" s="131"/>
      <c r="F332" s="140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</row>
    <row r="333" spans="1:24" ht="15.75" customHeight="1" x14ac:dyDescent="0.2">
      <c r="A333" s="131"/>
      <c r="B333" s="131"/>
      <c r="C333" s="131"/>
      <c r="D333" s="131"/>
      <c r="E333" s="131"/>
      <c r="F333" s="140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</row>
    <row r="334" spans="1:24" ht="15.75" customHeight="1" x14ac:dyDescent="0.2">
      <c r="A334" s="131"/>
      <c r="B334" s="131"/>
      <c r="C334" s="131"/>
      <c r="D334" s="131"/>
      <c r="E334" s="131"/>
      <c r="F334" s="140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</row>
    <row r="335" spans="1:24" ht="15.75" customHeight="1" x14ac:dyDescent="0.2">
      <c r="A335" s="131"/>
      <c r="B335" s="131"/>
      <c r="C335" s="131"/>
      <c r="D335" s="131"/>
      <c r="E335" s="131"/>
      <c r="F335" s="140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</row>
    <row r="336" spans="1:24" ht="15.75" customHeight="1" x14ac:dyDescent="0.2">
      <c r="A336" s="131"/>
      <c r="B336" s="131"/>
      <c r="C336" s="131"/>
      <c r="D336" s="131"/>
      <c r="E336" s="131"/>
      <c r="F336" s="140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</row>
    <row r="337" spans="1:24" ht="15.75" customHeight="1" x14ac:dyDescent="0.2">
      <c r="A337" s="131"/>
      <c r="B337" s="131"/>
      <c r="C337" s="131"/>
      <c r="D337" s="131"/>
      <c r="E337" s="131"/>
      <c r="F337" s="140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</row>
    <row r="338" spans="1:24" ht="15.75" customHeight="1" x14ac:dyDescent="0.2">
      <c r="A338" s="131"/>
      <c r="B338" s="131"/>
      <c r="C338" s="131"/>
      <c r="D338" s="131"/>
      <c r="E338" s="131"/>
      <c r="F338" s="140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</row>
    <row r="339" spans="1:24" ht="15.75" customHeight="1" x14ac:dyDescent="0.2">
      <c r="A339" s="131"/>
      <c r="B339" s="131"/>
      <c r="C339" s="131"/>
      <c r="D339" s="131"/>
      <c r="E339" s="131"/>
      <c r="F339" s="140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</row>
    <row r="340" spans="1:24" ht="15.75" customHeight="1" x14ac:dyDescent="0.2">
      <c r="A340" s="131"/>
      <c r="B340" s="131"/>
      <c r="C340" s="131"/>
      <c r="D340" s="131"/>
      <c r="E340" s="131"/>
      <c r="F340" s="140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</row>
    <row r="341" spans="1:24" ht="15.75" customHeight="1" x14ac:dyDescent="0.2">
      <c r="A341" s="131"/>
      <c r="B341" s="131"/>
      <c r="C341" s="131"/>
      <c r="D341" s="131"/>
      <c r="E341" s="131"/>
      <c r="F341" s="140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</row>
    <row r="342" spans="1:24" ht="15.75" customHeight="1" x14ac:dyDescent="0.2">
      <c r="A342" s="131"/>
      <c r="B342" s="131"/>
      <c r="C342" s="131"/>
      <c r="D342" s="131"/>
      <c r="E342" s="131"/>
      <c r="F342" s="140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</row>
    <row r="343" spans="1:24" ht="15.75" customHeight="1" x14ac:dyDescent="0.2">
      <c r="A343" s="131"/>
      <c r="B343" s="131"/>
      <c r="C343" s="131"/>
      <c r="D343" s="131"/>
      <c r="E343" s="131"/>
      <c r="F343" s="140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</row>
    <row r="344" spans="1:24" ht="15.75" customHeight="1" x14ac:dyDescent="0.2">
      <c r="A344" s="131"/>
      <c r="B344" s="131"/>
      <c r="C344" s="131"/>
      <c r="D344" s="131"/>
      <c r="E344" s="131"/>
      <c r="F344" s="140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</row>
    <row r="345" spans="1:24" ht="15.75" customHeight="1" x14ac:dyDescent="0.2">
      <c r="A345" s="131"/>
      <c r="B345" s="131"/>
      <c r="C345" s="131"/>
      <c r="D345" s="131"/>
      <c r="E345" s="131"/>
      <c r="F345" s="140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</row>
    <row r="346" spans="1:24" ht="15.75" customHeight="1" x14ac:dyDescent="0.2">
      <c r="A346" s="131"/>
      <c r="B346" s="131"/>
      <c r="C346" s="131"/>
      <c r="D346" s="131"/>
      <c r="E346" s="131"/>
      <c r="F346" s="140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</row>
    <row r="347" spans="1:24" ht="15.75" customHeight="1" x14ac:dyDescent="0.2">
      <c r="A347" s="131"/>
      <c r="B347" s="131"/>
      <c r="C347" s="131"/>
      <c r="D347" s="131"/>
      <c r="E347" s="131"/>
      <c r="F347" s="140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</row>
    <row r="348" spans="1:24" ht="15.75" customHeight="1" x14ac:dyDescent="0.2">
      <c r="A348" s="131"/>
      <c r="B348" s="131"/>
      <c r="C348" s="131"/>
      <c r="D348" s="131"/>
      <c r="E348" s="131"/>
      <c r="F348" s="140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</row>
    <row r="349" spans="1:24" ht="15.75" customHeight="1" x14ac:dyDescent="0.2">
      <c r="A349" s="131"/>
      <c r="B349" s="131"/>
      <c r="C349" s="131"/>
      <c r="D349" s="131"/>
      <c r="E349" s="131"/>
      <c r="F349" s="140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</row>
    <row r="350" spans="1:24" ht="15.75" customHeight="1" x14ac:dyDescent="0.2">
      <c r="A350" s="131"/>
      <c r="B350" s="131"/>
      <c r="C350" s="131"/>
      <c r="D350" s="131"/>
      <c r="E350" s="131"/>
      <c r="F350" s="140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</row>
    <row r="351" spans="1:24" ht="15.75" customHeight="1" x14ac:dyDescent="0.2">
      <c r="A351" s="131"/>
      <c r="B351" s="131"/>
      <c r="C351" s="131"/>
      <c r="D351" s="131"/>
      <c r="E351" s="131"/>
      <c r="F351" s="140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</row>
    <row r="352" spans="1:24" ht="15.75" customHeight="1" x14ac:dyDescent="0.2">
      <c r="A352" s="131"/>
      <c r="B352" s="131"/>
      <c r="C352" s="131"/>
      <c r="D352" s="131"/>
      <c r="E352" s="131"/>
      <c r="F352" s="140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</row>
    <row r="353" spans="1:24" ht="15.75" customHeight="1" x14ac:dyDescent="0.2">
      <c r="A353" s="131"/>
      <c r="B353" s="131"/>
      <c r="C353" s="131"/>
      <c r="D353" s="131"/>
      <c r="E353" s="131"/>
      <c r="F353" s="140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</row>
    <row r="354" spans="1:24" ht="15.75" customHeight="1" x14ac:dyDescent="0.2">
      <c r="A354" s="131"/>
      <c r="B354" s="131"/>
      <c r="C354" s="131"/>
      <c r="D354" s="131"/>
      <c r="E354" s="131"/>
      <c r="F354" s="140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</row>
    <row r="355" spans="1:24" ht="15.75" customHeight="1" x14ac:dyDescent="0.2">
      <c r="A355" s="131"/>
      <c r="B355" s="131"/>
      <c r="C355" s="131"/>
      <c r="D355" s="131"/>
      <c r="E355" s="131"/>
      <c r="F355" s="140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</row>
    <row r="356" spans="1:24" ht="15.75" customHeight="1" x14ac:dyDescent="0.2">
      <c r="A356" s="131"/>
      <c r="B356" s="131"/>
      <c r="C356" s="131"/>
      <c r="D356" s="131"/>
      <c r="E356" s="131"/>
      <c r="F356" s="140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</row>
    <row r="357" spans="1:24" ht="15.75" customHeight="1" x14ac:dyDescent="0.2">
      <c r="A357" s="131"/>
      <c r="B357" s="131"/>
      <c r="C357" s="131"/>
      <c r="D357" s="131"/>
      <c r="E357" s="131"/>
      <c r="F357" s="140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</row>
    <row r="358" spans="1:24" ht="15.75" customHeight="1" x14ac:dyDescent="0.2">
      <c r="A358" s="131"/>
      <c r="B358" s="131"/>
      <c r="C358" s="131"/>
      <c r="D358" s="131"/>
      <c r="E358" s="131"/>
      <c r="F358" s="140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</row>
    <row r="359" spans="1:24" ht="15.75" customHeight="1" x14ac:dyDescent="0.2">
      <c r="A359" s="131"/>
      <c r="B359" s="131"/>
      <c r="C359" s="131"/>
      <c r="D359" s="131"/>
      <c r="E359" s="131"/>
      <c r="F359" s="140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</row>
    <row r="360" spans="1:24" ht="15.75" customHeight="1" x14ac:dyDescent="0.2">
      <c r="A360" s="131"/>
      <c r="B360" s="131"/>
      <c r="C360" s="131"/>
      <c r="D360" s="131"/>
      <c r="E360" s="131"/>
      <c r="F360" s="140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</row>
    <row r="361" spans="1:24" ht="15.75" customHeight="1" x14ac:dyDescent="0.2">
      <c r="A361" s="131"/>
      <c r="B361" s="131"/>
      <c r="C361" s="131"/>
      <c r="D361" s="131"/>
      <c r="E361" s="131"/>
      <c r="F361" s="140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</row>
    <row r="362" spans="1:24" ht="15.75" customHeight="1" x14ac:dyDescent="0.2">
      <c r="A362" s="131"/>
      <c r="B362" s="131"/>
      <c r="C362" s="131"/>
      <c r="D362" s="131"/>
      <c r="E362" s="131"/>
      <c r="F362" s="140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</row>
    <row r="363" spans="1:24" ht="15.75" customHeight="1" x14ac:dyDescent="0.2">
      <c r="A363" s="131"/>
      <c r="B363" s="131"/>
      <c r="C363" s="131"/>
      <c r="D363" s="131"/>
      <c r="E363" s="131"/>
      <c r="F363" s="140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</row>
    <row r="364" spans="1:24" ht="15.75" customHeight="1" x14ac:dyDescent="0.2">
      <c r="A364" s="131"/>
      <c r="B364" s="131"/>
      <c r="C364" s="131"/>
      <c r="D364" s="131"/>
      <c r="E364" s="131"/>
      <c r="F364" s="140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</row>
    <row r="365" spans="1:24" ht="15.75" customHeight="1" x14ac:dyDescent="0.2">
      <c r="A365" s="131"/>
      <c r="B365" s="131"/>
      <c r="C365" s="131"/>
      <c r="D365" s="131"/>
      <c r="E365" s="131"/>
      <c r="F365" s="140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</row>
    <row r="366" spans="1:24" ht="15.75" customHeight="1" x14ac:dyDescent="0.2">
      <c r="A366" s="131"/>
      <c r="B366" s="131"/>
      <c r="C366" s="131"/>
      <c r="D366" s="131"/>
      <c r="E366" s="131"/>
      <c r="F366" s="140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</row>
    <row r="367" spans="1:24" ht="15.75" customHeight="1" x14ac:dyDescent="0.2">
      <c r="A367" s="131"/>
      <c r="B367" s="131"/>
      <c r="C367" s="131"/>
      <c r="D367" s="131"/>
      <c r="E367" s="131"/>
      <c r="F367" s="140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</row>
    <row r="368" spans="1:24" ht="15.75" customHeight="1" x14ac:dyDescent="0.2">
      <c r="A368" s="131"/>
      <c r="B368" s="131"/>
      <c r="C368" s="131"/>
      <c r="D368" s="131"/>
      <c r="E368" s="131"/>
      <c r="F368" s="140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</row>
    <row r="369" spans="1:24" ht="15.75" customHeight="1" x14ac:dyDescent="0.2">
      <c r="A369" s="131"/>
      <c r="B369" s="131"/>
      <c r="C369" s="131"/>
      <c r="D369" s="131"/>
      <c r="E369" s="131"/>
      <c r="F369" s="140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</row>
    <row r="370" spans="1:24" ht="15.75" customHeight="1" x14ac:dyDescent="0.2">
      <c r="A370" s="131"/>
      <c r="B370" s="131"/>
      <c r="C370" s="131"/>
      <c r="D370" s="131"/>
      <c r="E370" s="131"/>
      <c r="F370" s="140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</row>
    <row r="371" spans="1:24" ht="15.75" customHeight="1" x14ac:dyDescent="0.2">
      <c r="A371" s="131"/>
      <c r="B371" s="131"/>
      <c r="C371" s="131"/>
      <c r="D371" s="131"/>
      <c r="E371" s="131"/>
      <c r="F371" s="140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</row>
    <row r="372" spans="1:24" ht="15.75" customHeight="1" x14ac:dyDescent="0.2">
      <c r="A372" s="131"/>
      <c r="B372" s="131"/>
      <c r="C372" s="131"/>
      <c r="D372" s="131"/>
      <c r="E372" s="131"/>
      <c r="F372" s="140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</row>
    <row r="373" spans="1:24" ht="15.75" customHeight="1" x14ac:dyDescent="0.2">
      <c r="A373" s="131"/>
      <c r="B373" s="131"/>
      <c r="C373" s="131"/>
      <c r="D373" s="131"/>
      <c r="E373" s="131"/>
      <c r="F373" s="140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</row>
    <row r="374" spans="1:24" ht="15.75" customHeight="1" x14ac:dyDescent="0.2">
      <c r="A374" s="131"/>
      <c r="B374" s="131"/>
      <c r="C374" s="131"/>
      <c r="D374" s="131"/>
      <c r="E374" s="131"/>
      <c r="F374" s="140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</row>
    <row r="375" spans="1:24" ht="15.75" customHeight="1" x14ac:dyDescent="0.2">
      <c r="A375" s="131"/>
      <c r="B375" s="131"/>
      <c r="C375" s="131"/>
      <c r="D375" s="131"/>
      <c r="E375" s="131"/>
      <c r="F375" s="140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</row>
    <row r="376" spans="1:24" ht="15.75" customHeight="1" x14ac:dyDescent="0.2">
      <c r="A376" s="131"/>
      <c r="B376" s="131"/>
      <c r="C376" s="131"/>
      <c r="D376" s="131"/>
      <c r="E376" s="131"/>
      <c r="F376" s="140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</row>
    <row r="377" spans="1:24" ht="15.75" customHeight="1" x14ac:dyDescent="0.2">
      <c r="A377" s="131"/>
      <c r="B377" s="131"/>
      <c r="C377" s="131"/>
      <c r="D377" s="131"/>
      <c r="E377" s="131"/>
      <c r="F377" s="140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</row>
    <row r="378" spans="1:24" ht="15.75" customHeight="1" x14ac:dyDescent="0.2">
      <c r="A378" s="131"/>
      <c r="B378" s="131"/>
      <c r="C378" s="131"/>
      <c r="D378" s="131"/>
      <c r="E378" s="131"/>
      <c r="F378" s="140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</row>
    <row r="379" spans="1:24" ht="15.75" customHeight="1" x14ac:dyDescent="0.2">
      <c r="A379" s="131"/>
      <c r="B379" s="131"/>
      <c r="C379" s="131"/>
      <c r="D379" s="131"/>
      <c r="E379" s="131"/>
      <c r="F379" s="140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</row>
    <row r="380" spans="1:24" ht="15.75" customHeight="1" x14ac:dyDescent="0.2">
      <c r="A380" s="131"/>
      <c r="B380" s="131"/>
      <c r="C380" s="131"/>
      <c r="D380" s="131"/>
      <c r="E380" s="131"/>
      <c r="F380" s="140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</row>
    <row r="381" spans="1:24" ht="15.75" customHeight="1" x14ac:dyDescent="0.2">
      <c r="A381" s="131"/>
      <c r="B381" s="131"/>
      <c r="C381" s="131"/>
      <c r="D381" s="131"/>
      <c r="E381" s="131"/>
      <c r="F381" s="140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</row>
    <row r="382" spans="1:24" ht="15.75" customHeight="1" x14ac:dyDescent="0.2">
      <c r="A382" s="131"/>
      <c r="B382" s="131"/>
      <c r="C382" s="131"/>
      <c r="D382" s="131"/>
      <c r="E382" s="131"/>
      <c r="F382" s="140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</row>
    <row r="383" spans="1:24" ht="15.75" customHeight="1" x14ac:dyDescent="0.2">
      <c r="A383" s="131"/>
      <c r="B383" s="131"/>
      <c r="C383" s="131"/>
      <c r="D383" s="131"/>
      <c r="E383" s="131"/>
      <c r="F383" s="140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</row>
    <row r="384" spans="1:24" ht="15.75" customHeight="1" x14ac:dyDescent="0.2">
      <c r="A384" s="131"/>
      <c r="B384" s="131"/>
      <c r="C384" s="131"/>
      <c r="D384" s="131"/>
      <c r="E384" s="131"/>
      <c r="F384" s="140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</row>
    <row r="385" spans="1:24" ht="15.75" customHeight="1" x14ac:dyDescent="0.2">
      <c r="A385" s="131"/>
      <c r="B385" s="131"/>
      <c r="C385" s="131"/>
      <c r="D385" s="131"/>
      <c r="E385" s="131"/>
      <c r="F385" s="140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</row>
    <row r="386" spans="1:24" ht="15.75" customHeight="1" x14ac:dyDescent="0.2">
      <c r="A386" s="131"/>
      <c r="B386" s="131"/>
      <c r="C386" s="131"/>
      <c r="D386" s="131"/>
      <c r="E386" s="131"/>
      <c r="F386" s="140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</row>
    <row r="387" spans="1:24" ht="15.75" customHeight="1" x14ac:dyDescent="0.2">
      <c r="A387" s="131"/>
      <c r="B387" s="131"/>
      <c r="C387" s="131"/>
      <c r="D387" s="131"/>
      <c r="E387" s="131"/>
      <c r="F387" s="140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</row>
    <row r="388" spans="1:24" ht="15.75" customHeight="1" x14ac:dyDescent="0.2">
      <c r="A388" s="131"/>
      <c r="B388" s="131"/>
      <c r="C388" s="131"/>
      <c r="D388" s="131"/>
      <c r="E388" s="131"/>
      <c r="F388" s="140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</row>
    <row r="389" spans="1:24" ht="15.75" customHeight="1" x14ac:dyDescent="0.2">
      <c r="A389" s="131"/>
      <c r="B389" s="131"/>
      <c r="C389" s="131"/>
      <c r="D389" s="131"/>
      <c r="E389" s="131"/>
      <c r="F389" s="140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</row>
    <row r="390" spans="1:24" ht="15.75" customHeight="1" x14ac:dyDescent="0.2">
      <c r="A390" s="131"/>
      <c r="B390" s="131"/>
      <c r="C390" s="131"/>
      <c r="D390" s="131"/>
      <c r="E390" s="131"/>
      <c r="F390" s="140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</row>
    <row r="391" spans="1:24" ht="15.75" customHeight="1" x14ac:dyDescent="0.2">
      <c r="A391" s="131"/>
      <c r="B391" s="131"/>
      <c r="C391" s="131"/>
      <c r="D391" s="131"/>
      <c r="E391" s="131"/>
      <c r="F391" s="140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</row>
    <row r="392" spans="1:24" ht="15.75" customHeight="1" x14ac:dyDescent="0.2">
      <c r="A392" s="131"/>
      <c r="B392" s="131"/>
      <c r="C392" s="131"/>
      <c r="D392" s="131"/>
      <c r="E392" s="131"/>
      <c r="F392" s="140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</row>
    <row r="393" spans="1:24" ht="15.75" customHeight="1" x14ac:dyDescent="0.2">
      <c r="A393" s="131"/>
      <c r="B393" s="131"/>
      <c r="C393" s="131"/>
      <c r="D393" s="131"/>
      <c r="E393" s="131"/>
      <c r="F393" s="140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</row>
    <row r="394" spans="1:24" ht="15.75" customHeight="1" x14ac:dyDescent="0.2">
      <c r="A394" s="131"/>
      <c r="B394" s="131"/>
      <c r="C394" s="131"/>
      <c r="D394" s="131"/>
      <c r="E394" s="131"/>
      <c r="F394" s="140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</row>
    <row r="395" spans="1:24" ht="15.75" customHeight="1" x14ac:dyDescent="0.2">
      <c r="A395" s="131"/>
      <c r="B395" s="131"/>
      <c r="C395" s="131"/>
      <c r="D395" s="131"/>
      <c r="E395" s="131"/>
      <c r="F395" s="140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</row>
    <row r="396" spans="1:24" ht="15.75" customHeight="1" x14ac:dyDescent="0.2">
      <c r="A396" s="131"/>
      <c r="B396" s="131"/>
      <c r="C396" s="131"/>
      <c r="D396" s="131"/>
      <c r="E396" s="131"/>
      <c r="F396" s="140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</row>
    <row r="397" spans="1:24" ht="15.75" customHeight="1" x14ac:dyDescent="0.2">
      <c r="A397" s="131"/>
      <c r="B397" s="131"/>
      <c r="C397" s="131"/>
      <c r="D397" s="131"/>
      <c r="E397" s="131"/>
      <c r="F397" s="140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</row>
    <row r="398" spans="1:24" ht="15.75" customHeight="1" x14ac:dyDescent="0.2">
      <c r="A398" s="131"/>
      <c r="B398" s="131"/>
      <c r="C398" s="131"/>
      <c r="D398" s="131"/>
      <c r="E398" s="131"/>
      <c r="F398" s="140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</row>
    <row r="399" spans="1:24" ht="15.75" customHeight="1" x14ac:dyDescent="0.2">
      <c r="A399" s="131"/>
      <c r="B399" s="131"/>
      <c r="C399" s="131"/>
      <c r="D399" s="131"/>
      <c r="E399" s="131"/>
      <c r="F399" s="140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</row>
    <row r="400" spans="1:24" ht="15.75" customHeight="1" x14ac:dyDescent="0.2">
      <c r="A400" s="131"/>
      <c r="B400" s="131"/>
      <c r="C400" s="131"/>
      <c r="D400" s="131"/>
      <c r="E400" s="131"/>
      <c r="F400" s="140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</row>
    <row r="401" spans="1:24" ht="15.75" customHeight="1" x14ac:dyDescent="0.2">
      <c r="A401" s="131"/>
      <c r="B401" s="131"/>
      <c r="C401" s="131"/>
      <c r="D401" s="131"/>
      <c r="E401" s="131"/>
      <c r="F401" s="140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</row>
    <row r="402" spans="1:24" ht="15.75" customHeight="1" x14ac:dyDescent="0.2">
      <c r="A402" s="131"/>
      <c r="B402" s="131"/>
      <c r="C402" s="131"/>
      <c r="D402" s="131"/>
      <c r="E402" s="131"/>
      <c r="F402" s="140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</row>
    <row r="403" spans="1:24" ht="15.75" customHeight="1" x14ac:dyDescent="0.2">
      <c r="A403" s="131"/>
      <c r="B403" s="131"/>
      <c r="C403" s="131"/>
      <c r="D403" s="131"/>
      <c r="E403" s="131"/>
      <c r="F403" s="140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</row>
    <row r="404" spans="1:24" ht="15.75" customHeight="1" x14ac:dyDescent="0.2">
      <c r="A404" s="131"/>
      <c r="B404" s="131"/>
      <c r="C404" s="131"/>
      <c r="D404" s="131"/>
      <c r="E404" s="131"/>
      <c r="F404" s="140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</row>
    <row r="405" spans="1:24" ht="15.75" customHeight="1" x14ac:dyDescent="0.2">
      <c r="A405" s="131"/>
      <c r="B405" s="131"/>
      <c r="C405" s="131"/>
      <c r="D405" s="131"/>
      <c r="E405" s="131"/>
      <c r="F405" s="140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</row>
    <row r="406" spans="1:24" ht="15.75" customHeight="1" x14ac:dyDescent="0.2">
      <c r="A406" s="131"/>
      <c r="B406" s="131"/>
      <c r="C406" s="131"/>
      <c r="D406" s="131"/>
      <c r="E406" s="131"/>
      <c r="F406" s="140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</row>
    <row r="407" spans="1:24" ht="15.75" customHeight="1" x14ac:dyDescent="0.2">
      <c r="A407" s="131"/>
      <c r="B407" s="131"/>
      <c r="C407" s="131"/>
      <c r="D407" s="131"/>
      <c r="E407" s="131"/>
      <c r="F407" s="140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</row>
    <row r="408" spans="1:24" ht="15.75" customHeight="1" x14ac:dyDescent="0.2">
      <c r="A408" s="131"/>
      <c r="B408" s="131"/>
      <c r="C408" s="131"/>
      <c r="D408" s="131"/>
      <c r="E408" s="131"/>
      <c r="F408" s="140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</row>
    <row r="409" spans="1:24" ht="15.75" customHeight="1" x14ac:dyDescent="0.2">
      <c r="A409" s="131"/>
      <c r="B409" s="131"/>
      <c r="C409" s="131"/>
      <c r="D409" s="131"/>
      <c r="E409" s="131"/>
      <c r="F409" s="140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</row>
    <row r="410" spans="1:24" ht="15.75" customHeight="1" x14ac:dyDescent="0.2">
      <c r="A410" s="131"/>
      <c r="B410" s="131"/>
      <c r="C410" s="131"/>
      <c r="D410" s="131"/>
      <c r="E410" s="131"/>
      <c r="F410" s="140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</row>
    <row r="411" spans="1:24" ht="15.75" customHeight="1" x14ac:dyDescent="0.2">
      <c r="A411" s="131"/>
      <c r="B411" s="131"/>
      <c r="C411" s="131"/>
      <c r="D411" s="131"/>
      <c r="E411" s="131"/>
      <c r="F411" s="140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</row>
    <row r="412" spans="1:24" ht="15.75" customHeight="1" x14ac:dyDescent="0.2">
      <c r="A412" s="131"/>
      <c r="B412" s="131"/>
      <c r="C412" s="131"/>
      <c r="D412" s="131"/>
      <c r="E412" s="131"/>
      <c r="F412" s="140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</row>
    <row r="413" spans="1:24" ht="15.75" customHeight="1" x14ac:dyDescent="0.2">
      <c r="A413" s="131"/>
      <c r="B413" s="131"/>
      <c r="C413" s="131"/>
      <c r="D413" s="131"/>
      <c r="E413" s="131"/>
      <c r="F413" s="140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</row>
    <row r="414" spans="1:24" ht="15.75" customHeight="1" x14ac:dyDescent="0.2">
      <c r="A414" s="131"/>
      <c r="B414" s="131"/>
      <c r="C414" s="131"/>
      <c r="D414" s="131"/>
      <c r="E414" s="131"/>
      <c r="F414" s="140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</row>
    <row r="415" spans="1:24" ht="15.75" customHeight="1" x14ac:dyDescent="0.2">
      <c r="A415" s="131"/>
      <c r="B415" s="131"/>
      <c r="C415" s="131"/>
      <c r="D415" s="131"/>
      <c r="E415" s="131"/>
      <c r="F415" s="140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</row>
    <row r="416" spans="1:24" ht="15.75" customHeight="1" x14ac:dyDescent="0.2">
      <c r="A416" s="131"/>
      <c r="B416" s="131"/>
      <c r="C416" s="131"/>
      <c r="D416" s="131"/>
      <c r="E416" s="131"/>
      <c r="F416" s="140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</row>
    <row r="417" spans="1:24" ht="15.75" customHeight="1" x14ac:dyDescent="0.2">
      <c r="A417" s="131"/>
      <c r="B417" s="131"/>
      <c r="C417" s="131"/>
      <c r="D417" s="131"/>
      <c r="E417" s="131"/>
      <c r="F417" s="140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</row>
    <row r="418" spans="1:24" ht="15.75" customHeight="1" x14ac:dyDescent="0.2">
      <c r="A418" s="131"/>
      <c r="B418" s="131"/>
      <c r="C418" s="131"/>
      <c r="D418" s="131"/>
      <c r="E418" s="131"/>
      <c r="F418" s="140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</row>
    <row r="419" spans="1:24" ht="15.75" customHeight="1" x14ac:dyDescent="0.2">
      <c r="A419" s="131"/>
      <c r="B419" s="131"/>
      <c r="C419" s="131"/>
      <c r="D419" s="131"/>
      <c r="E419" s="131"/>
      <c r="F419" s="140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</row>
    <row r="420" spans="1:24" ht="15.75" customHeight="1" x14ac:dyDescent="0.2">
      <c r="A420" s="131"/>
      <c r="B420" s="131"/>
      <c r="C420" s="131"/>
      <c r="D420" s="131"/>
      <c r="E420" s="131"/>
      <c r="F420" s="140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</row>
    <row r="421" spans="1:24" ht="15.75" customHeight="1" x14ac:dyDescent="0.2">
      <c r="A421" s="131"/>
      <c r="B421" s="131"/>
      <c r="C421" s="131"/>
      <c r="D421" s="131"/>
      <c r="E421" s="131"/>
      <c r="F421" s="140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</row>
    <row r="422" spans="1:24" ht="15.75" customHeight="1" x14ac:dyDescent="0.2">
      <c r="A422" s="131"/>
      <c r="B422" s="131"/>
      <c r="C422" s="131"/>
      <c r="D422" s="131"/>
      <c r="E422" s="131"/>
      <c r="F422" s="140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</row>
    <row r="423" spans="1:24" ht="15.75" customHeight="1" x14ac:dyDescent="0.2">
      <c r="A423" s="131"/>
      <c r="B423" s="131"/>
      <c r="C423" s="131"/>
      <c r="D423" s="131"/>
      <c r="E423" s="131"/>
      <c r="F423" s="140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</row>
    <row r="424" spans="1:24" ht="15.75" customHeight="1" x14ac:dyDescent="0.2">
      <c r="A424" s="131"/>
      <c r="B424" s="131"/>
      <c r="C424" s="131"/>
      <c r="D424" s="131"/>
      <c r="E424" s="131"/>
      <c r="F424" s="140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</row>
    <row r="425" spans="1:24" ht="15.75" customHeight="1" x14ac:dyDescent="0.2">
      <c r="A425" s="131"/>
      <c r="B425" s="131"/>
      <c r="C425" s="131"/>
      <c r="D425" s="131"/>
      <c r="E425" s="131"/>
      <c r="F425" s="140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</row>
    <row r="426" spans="1:24" ht="15.75" customHeight="1" x14ac:dyDescent="0.2">
      <c r="A426" s="131"/>
      <c r="B426" s="131"/>
      <c r="C426" s="131"/>
      <c r="D426" s="131"/>
      <c r="E426" s="131"/>
      <c r="F426" s="140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</row>
    <row r="427" spans="1:24" ht="15.75" customHeight="1" x14ac:dyDescent="0.2">
      <c r="A427" s="131"/>
      <c r="B427" s="131"/>
      <c r="C427" s="131"/>
      <c r="D427" s="131"/>
      <c r="E427" s="131"/>
      <c r="F427" s="140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</row>
    <row r="428" spans="1:24" ht="15.75" customHeight="1" x14ac:dyDescent="0.2">
      <c r="A428" s="131"/>
      <c r="B428" s="131"/>
      <c r="C428" s="131"/>
      <c r="D428" s="131"/>
      <c r="E428" s="131"/>
      <c r="F428" s="140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</row>
    <row r="429" spans="1:24" ht="15.75" customHeight="1" x14ac:dyDescent="0.2">
      <c r="A429" s="131"/>
      <c r="B429" s="131"/>
      <c r="C429" s="131"/>
      <c r="D429" s="131"/>
      <c r="E429" s="131"/>
      <c r="F429" s="140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</row>
    <row r="430" spans="1:24" ht="15.75" customHeight="1" x14ac:dyDescent="0.2">
      <c r="A430" s="131"/>
      <c r="B430" s="131"/>
      <c r="C430" s="131"/>
      <c r="D430" s="131"/>
      <c r="E430" s="131"/>
      <c r="F430" s="140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</row>
    <row r="431" spans="1:24" ht="15.75" customHeight="1" x14ac:dyDescent="0.2">
      <c r="A431" s="131"/>
      <c r="B431" s="131"/>
      <c r="C431" s="131"/>
      <c r="D431" s="131"/>
      <c r="E431" s="131"/>
      <c r="F431" s="140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</row>
    <row r="432" spans="1:24" ht="15.75" customHeight="1" x14ac:dyDescent="0.2">
      <c r="A432" s="131"/>
      <c r="B432" s="131"/>
      <c r="C432" s="131"/>
      <c r="D432" s="131"/>
      <c r="E432" s="131"/>
      <c r="F432" s="140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</row>
    <row r="433" spans="1:24" ht="15.75" customHeight="1" x14ac:dyDescent="0.2">
      <c r="A433" s="131"/>
      <c r="B433" s="131"/>
      <c r="C433" s="131"/>
      <c r="D433" s="131"/>
      <c r="E433" s="131"/>
      <c r="F433" s="140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</row>
    <row r="434" spans="1:24" ht="15.75" customHeight="1" x14ac:dyDescent="0.2">
      <c r="A434" s="131"/>
      <c r="B434" s="131"/>
      <c r="C434" s="131"/>
      <c r="D434" s="131"/>
      <c r="E434" s="131"/>
      <c r="F434" s="140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</row>
    <row r="435" spans="1:24" ht="15.75" customHeight="1" x14ac:dyDescent="0.2">
      <c r="A435" s="131"/>
      <c r="B435" s="131"/>
      <c r="C435" s="131"/>
      <c r="D435" s="131"/>
      <c r="E435" s="131"/>
      <c r="F435" s="140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</row>
    <row r="436" spans="1:24" ht="15.75" customHeight="1" x14ac:dyDescent="0.2">
      <c r="A436" s="131"/>
      <c r="B436" s="131"/>
      <c r="C436" s="131"/>
      <c r="D436" s="131"/>
      <c r="E436" s="131"/>
      <c r="F436" s="140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</row>
    <row r="437" spans="1:24" ht="15.75" customHeight="1" x14ac:dyDescent="0.2">
      <c r="A437" s="131"/>
      <c r="B437" s="131"/>
      <c r="C437" s="131"/>
      <c r="D437" s="131"/>
      <c r="E437" s="131"/>
      <c r="F437" s="140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</row>
    <row r="438" spans="1:24" ht="15.75" customHeight="1" x14ac:dyDescent="0.2">
      <c r="A438" s="131"/>
      <c r="B438" s="131"/>
      <c r="C438" s="131"/>
      <c r="D438" s="131"/>
      <c r="E438" s="131"/>
      <c r="F438" s="140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</row>
    <row r="439" spans="1:24" ht="15.75" customHeight="1" x14ac:dyDescent="0.2">
      <c r="A439" s="131"/>
      <c r="B439" s="131"/>
      <c r="C439" s="131"/>
      <c r="D439" s="131"/>
      <c r="E439" s="131"/>
      <c r="F439" s="140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</row>
    <row r="440" spans="1:24" ht="15.75" customHeight="1" x14ac:dyDescent="0.2">
      <c r="A440" s="131"/>
      <c r="B440" s="131"/>
      <c r="C440" s="131"/>
      <c r="D440" s="131"/>
      <c r="E440" s="131"/>
      <c r="F440" s="140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</row>
    <row r="441" spans="1:24" ht="15.75" customHeight="1" x14ac:dyDescent="0.2">
      <c r="A441" s="131"/>
      <c r="B441" s="131"/>
      <c r="C441" s="131"/>
      <c r="D441" s="131"/>
      <c r="E441" s="131"/>
      <c r="F441" s="140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</row>
    <row r="442" spans="1:24" ht="15.75" customHeight="1" x14ac:dyDescent="0.2">
      <c r="A442" s="131"/>
      <c r="B442" s="131"/>
      <c r="C442" s="131"/>
      <c r="D442" s="131"/>
      <c r="E442" s="131"/>
      <c r="F442" s="140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</row>
    <row r="443" spans="1:24" ht="15.75" customHeight="1" x14ac:dyDescent="0.2">
      <c r="A443" s="131"/>
      <c r="B443" s="131"/>
      <c r="C443" s="131"/>
      <c r="D443" s="131"/>
      <c r="E443" s="131"/>
      <c r="F443" s="140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</row>
    <row r="444" spans="1:24" ht="15.75" customHeight="1" x14ac:dyDescent="0.2">
      <c r="A444" s="131"/>
      <c r="B444" s="131"/>
      <c r="C444" s="131"/>
      <c r="D444" s="131"/>
      <c r="E444" s="131"/>
      <c r="F444" s="140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</row>
    <row r="445" spans="1:24" ht="15.75" customHeight="1" x14ac:dyDescent="0.2">
      <c r="A445" s="131"/>
      <c r="B445" s="131"/>
      <c r="C445" s="131"/>
      <c r="D445" s="131"/>
      <c r="E445" s="131"/>
      <c r="F445" s="140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</row>
    <row r="446" spans="1:24" ht="15.75" customHeight="1" x14ac:dyDescent="0.2">
      <c r="A446" s="131"/>
      <c r="B446" s="131"/>
      <c r="C446" s="131"/>
      <c r="D446" s="131"/>
      <c r="E446" s="131"/>
      <c r="F446" s="140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</row>
    <row r="447" spans="1:24" ht="15.75" customHeight="1" x14ac:dyDescent="0.2">
      <c r="A447" s="131"/>
      <c r="B447" s="131"/>
      <c r="C447" s="131"/>
      <c r="D447" s="131"/>
      <c r="E447" s="131"/>
      <c r="F447" s="140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</row>
    <row r="448" spans="1:24" ht="15.75" customHeight="1" x14ac:dyDescent="0.2">
      <c r="A448" s="131"/>
      <c r="B448" s="131"/>
      <c r="C448" s="131"/>
      <c r="D448" s="131"/>
      <c r="E448" s="131"/>
      <c r="F448" s="140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</row>
    <row r="449" spans="1:24" ht="15.75" customHeight="1" x14ac:dyDescent="0.2">
      <c r="A449" s="131"/>
      <c r="B449" s="131"/>
      <c r="C449" s="131"/>
      <c r="D449" s="131"/>
      <c r="E449" s="131"/>
      <c r="F449" s="140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</row>
    <row r="450" spans="1:24" ht="15.75" customHeight="1" x14ac:dyDescent="0.2">
      <c r="A450" s="131"/>
      <c r="B450" s="131"/>
      <c r="C450" s="131"/>
      <c r="D450" s="131"/>
      <c r="E450" s="131"/>
      <c r="F450" s="140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</row>
    <row r="451" spans="1:24" ht="15.75" customHeight="1" x14ac:dyDescent="0.2">
      <c r="A451" s="131"/>
      <c r="B451" s="131"/>
      <c r="C451" s="131"/>
      <c r="D451" s="131"/>
      <c r="E451" s="131"/>
      <c r="F451" s="140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</row>
    <row r="452" spans="1:24" ht="15.75" customHeight="1" x14ac:dyDescent="0.2">
      <c r="A452" s="131"/>
      <c r="B452" s="131"/>
      <c r="C452" s="131"/>
      <c r="D452" s="131"/>
      <c r="E452" s="131"/>
      <c r="F452" s="140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</row>
    <row r="453" spans="1:24" ht="15.75" customHeight="1" x14ac:dyDescent="0.2">
      <c r="A453" s="131"/>
      <c r="B453" s="131"/>
      <c r="C453" s="131"/>
      <c r="D453" s="131"/>
      <c r="E453" s="131"/>
      <c r="F453" s="140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</row>
    <row r="454" spans="1:24" ht="15.75" customHeight="1" x14ac:dyDescent="0.2">
      <c r="A454" s="131"/>
      <c r="B454" s="131"/>
      <c r="C454" s="131"/>
      <c r="D454" s="131"/>
      <c r="E454" s="131"/>
      <c r="F454" s="140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</row>
    <row r="455" spans="1:24" ht="15.75" customHeight="1" x14ac:dyDescent="0.2">
      <c r="A455" s="131"/>
      <c r="B455" s="131"/>
      <c r="C455" s="131"/>
      <c r="D455" s="131"/>
      <c r="E455" s="131"/>
      <c r="F455" s="140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</row>
    <row r="456" spans="1:24" ht="15.75" customHeight="1" x14ac:dyDescent="0.2">
      <c r="A456" s="131"/>
      <c r="B456" s="131"/>
      <c r="C456" s="131"/>
      <c r="D456" s="131"/>
      <c r="E456" s="131"/>
      <c r="F456" s="140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</row>
    <row r="457" spans="1:24" ht="15.75" customHeight="1" x14ac:dyDescent="0.2">
      <c r="A457" s="131"/>
      <c r="B457" s="131"/>
      <c r="C457" s="131"/>
      <c r="D457" s="131"/>
      <c r="E457" s="131"/>
      <c r="F457" s="140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</row>
    <row r="458" spans="1:24" ht="15.75" customHeight="1" x14ac:dyDescent="0.2">
      <c r="A458" s="131"/>
      <c r="B458" s="131"/>
      <c r="C458" s="131"/>
      <c r="D458" s="131"/>
      <c r="E458" s="131"/>
      <c r="F458" s="140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</row>
    <row r="459" spans="1:24" ht="15.75" customHeight="1" x14ac:dyDescent="0.2">
      <c r="A459" s="131"/>
      <c r="B459" s="131"/>
      <c r="C459" s="131"/>
      <c r="D459" s="131"/>
      <c r="E459" s="131"/>
      <c r="F459" s="140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</row>
    <row r="460" spans="1:24" ht="15.75" customHeight="1" x14ac:dyDescent="0.2">
      <c r="A460" s="131"/>
      <c r="B460" s="131"/>
      <c r="C460" s="131"/>
      <c r="D460" s="131"/>
      <c r="E460" s="131"/>
      <c r="F460" s="140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</row>
    <row r="461" spans="1:24" ht="15.75" customHeight="1" x14ac:dyDescent="0.2">
      <c r="A461" s="131"/>
      <c r="B461" s="131"/>
      <c r="C461" s="131"/>
      <c r="D461" s="131"/>
      <c r="E461" s="131"/>
      <c r="F461" s="140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</row>
    <row r="462" spans="1:24" ht="15.75" customHeight="1" x14ac:dyDescent="0.2">
      <c r="A462" s="131"/>
      <c r="B462" s="131"/>
      <c r="C462" s="131"/>
      <c r="D462" s="131"/>
      <c r="E462" s="131"/>
      <c r="F462" s="140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</row>
    <row r="463" spans="1:24" ht="15.75" customHeight="1" x14ac:dyDescent="0.2">
      <c r="A463" s="131"/>
      <c r="B463" s="131"/>
      <c r="C463" s="131"/>
      <c r="D463" s="131"/>
      <c r="E463" s="131"/>
      <c r="F463" s="140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</row>
    <row r="464" spans="1:24" ht="15.75" customHeight="1" x14ac:dyDescent="0.2">
      <c r="A464" s="131"/>
      <c r="B464" s="131"/>
      <c r="C464" s="131"/>
      <c r="D464" s="131"/>
      <c r="E464" s="131"/>
      <c r="F464" s="140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</row>
    <row r="465" spans="1:24" ht="15.75" customHeight="1" x14ac:dyDescent="0.2">
      <c r="A465" s="131"/>
      <c r="B465" s="131"/>
      <c r="C465" s="131"/>
      <c r="D465" s="131"/>
      <c r="E465" s="131"/>
      <c r="F465" s="140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</row>
    <row r="466" spans="1:24" ht="15.75" customHeight="1" x14ac:dyDescent="0.2">
      <c r="A466" s="131"/>
      <c r="B466" s="131"/>
      <c r="C466" s="131"/>
      <c r="D466" s="131"/>
      <c r="E466" s="131"/>
      <c r="F466" s="140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</row>
    <row r="467" spans="1:24" ht="15.75" customHeight="1" x14ac:dyDescent="0.2">
      <c r="A467" s="131"/>
      <c r="B467" s="131"/>
      <c r="C467" s="131"/>
      <c r="D467" s="131"/>
      <c r="E467" s="131"/>
      <c r="F467" s="140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</row>
    <row r="468" spans="1:24" ht="15.75" customHeight="1" x14ac:dyDescent="0.2">
      <c r="A468" s="131"/>
      <c r="B468" s="131"/>
      <c r="C468" s="131"/>
      <c r="D468" s="131"/>
      <c r="E468" s="131"/>
      <c r="F468" s="140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</row>
    <row r="469" spans="1:24" ht="15.75" customHeight="1" x14ac:dyDescent="0.2">
      <c r="A469" s="131"/>
      <c r="B469" s="131"/>
      <c r="C469" s="131"/>
      <c r="D469" s="131"/>
      <c r="E469" s="131"/>
      <c r="F469" s="140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</row>
    <row r="470" spans="1:24" ht="15.75" customHeight="1" x14ac:dyDescent="0.2">
      <c r="A470" s="131"/>
      <c r="B470" s="131"/>
      <c r="C470" s="131"/>
      <c r="D470" s="131"/>
      <c r="E470" s="131"/>
      <c r="F470" s="140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</row>
    <row r="471" spans="1:24" ht="15.75" customHeight="1" x14ac:dyDescent="0.2">
      <c r="A471" s="131"/>
      <c r="B471" s="131"/>
      <c r="C471" s="131"/>
      <c r="D471" s="131"/>
      <c r="E471" s="131"/>
      <c r="F471" s="140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</row>
    <row r="472" spans="1:24" ht="15.75" customHeight="1" x14ac:dyDescent="0.2">
      <c r="A472" s="131"/>
      <c r="B472" s="131"/>
      <c r="C472" s="131"/>
      <c r="D472" s="131"/>
      <c r="E472" s="131"/>
      <c r="F472" s="140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</row>
    <row r="473" spans="1:24" ht="15.75" customHeight="1" x14ac:dyDescent="0.2">
      <c r="A473" s="131"/>
      <c r="B473" s="131"/>
      <c r="C473" s="131"/>
      <c r="D473" s="131"/>
      <c r="E473" s="131"/>
      <c r="F473" s="140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</row>
    <row r="474" spans="1:24" ht="15.75" customHeight="1" x14ac:dyDescent="0.2">
      <c r="A474" s="131"/>
      <c r="B474" s="131"/>
      <c r="C474" s="131"/>
      <c r="D474" s="131"/>
      <c r="E474" s="131"/>
      <c r="F474" s="140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</row>
    <row r="475" spans="1:24" ht="15.75" customHeight="1" x14ac:dyDescent="0.2">
      <c r="A475" s="131"/>
      <c r="B475" s="131"/>
      <c r="C475" s="131"/>
      <c r="D475" s="131"/>
      <c r="E475" s="131"/>
      <c r="F475" s="140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</row>
    <row r="476" spans="1:24" ht="15.75" customHeight="1" x14ac:dyDescent="0.2">
      <c r="A476" s="131"/>
      <c r="B476" s="131"/>
      <c r="C476" s="131"/>
      <c r="D476" s="131"/>
      <c r="E476" s="131"/>
      <c r="F476" s="140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</row>
    <row r="477" spans="1:24" ht="15.75" customHeight="1" x14ac:dyDescent="0.2">
      <c r="A477" s="131"/>
      <c r="B477" s="131"/>
      <c r="C477" s="131"/>
      <c r="D477" s="131"/>
      <c r="E477" s="131"/>
      <c r="F477" s="140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</row>
    <row r="478" spans="1:24" ht="15.75" customHeight="1" x14ac:dyDescent="0.2">
      <c r="A478" s="131"/>
      <c r="B478" s="131"/>
      <c r="C478" s="131"/>
      <c r="D478" s="131"/>
      <c r="E478" s="131"/>
      <c r="F478" s="140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</row>
    <row r="479" spans="1:24" ht="15.75" customHeight="1" x14ac:dyDescent="0.2">
      <c r="A479" s="131"/>
      <c r="B479" s="131"/>
      <c r="C479" s="131"/>
      <c r="D479" s="131"/>
      <c r="E479" s="131"/>
      <c r="F479" s="140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</row>
    <row r="480" spans="1:24" ht="15.75" customHeight="1" x14ac:dyDescent="0.2">
      <c r="A480" s="131"/>
      <c r="B480" s="131"/>
      <c r="C480" s="131"/>
      <c r="D480" s="131"/>
      <c r="E480" s="131"/>
      <c r="F480" s="140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</row>
    <row r="481" spans="1:24" ht="15.75" customHeight="1" x14ac:dyDescent="0.2">
      <c r="A481" s="131"/>
      <c r="B481" s="131"/>
      <c r="C481" s="131"/>
      <c r="D481" s="131"/>
      <c r="E481" s="131"/>
      <c r="F481" s="140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</row>
    <row r="482" spans="1:24" ht="15.75" customHeight="1" x14ac:dyDescent="0.2">
      <c r="A482" s="131"/>
      <c r="B482" s="131"/>
      <c r="C482" s="131"/>
      <c r="D482" s="131"/>
      <c r="E482" s="131"/>
      <c r="F482" s="140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</row>
    <row r="483" spans="1:24" ht="15.75" customHeight="1" x14ac:dyDescent="0.2">
      <c r="A483" s="131"/>
      <c r="B483" s="131"/>
      <c r="C483" s="131"/>
      <c r="D483" s="131"/>
      <c r="E483" s="131"/>
      <c r="F483" s="140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</row>
    <row r="484" spans="1:24" ht="15.75" customHeight="1" x14ac:dyDescent="0.2">
      <c r="A484" s="131"/>
      <c r="B484" s="131"/>
      <c r="C484" s="131"/>
      <c r="D484" s="131"/>
      <c r="E484" s="131"/>
      <c r="F484" s="140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</row>
    <row r="485" spans="1:24" ht="15.75" customHeight="1" x14ac:dyDescent="0.2">
      <c r="A485" s="131"/>
      <c r="B485" s="131"/>
      <c r="C485" s="131"/>
      <c r="D485" s="131"/>
      <c r="E485" s="131"/>
      <c r="F485" s="140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</row>
    <row r="486" spans="1:24" ht="15.75" customHeight="1" x14ac:dyDescent="0.2">
      <c r="A486" s="131"/>
      <c r="B486" s="131"/>
      <c r="C486" s="131"/>
      <c r="D486" s="131"/>
      <c r="E486" s="131"/>
      <c r="F486" s="140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</row>
    <row r="487" spans="1:24" ht="15.75" customHeight="1" x14ac:dyDescent="0.2">
      <c r="A487" s="131"/>
      <c r="B487" s="131"/>
      <c r="C487" s="131"/>
      <c r="D487" s="131"/>
      <c r="E487" s="131"/>
      <c r="F487" s="140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</row>
    <row r="488" spans="1:24" ht="15.75" customHeight="1" x14ac:dyDescent="0.2">
      <c r="A488" s="131"/>
      <c r="B488" s="131"/>
      <c r="C488" s="131"/>
      <c r="D488" s="131"/>
      <c r="E488" s="131"/>
      <c r="F488" s="140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</row>
    <row r="489" spans="1:24" ht="15.75" customHeight="1" x14ac:dyDescent="0.2">
      <c r="A489" s="131"/>
      <c r="B489" s="131"/>
      <c r="C489" s="131"/>
      <c r="D489" s="131"/>
      <c r="E489" s="131"/>
      <c r="F489" s="140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</row>
    <row r="490" spans="1:24" ht="15.75" customHeight="1" x14ac:dyDescent="0.2">
      <c r="A490" s="131"/>
      <c r="B490" s="131"/>
      <c r="C490" s="131"/>
      <c r="D490" s="131"/>
      <c r="E490" s="131"/>
      <c r="F490" s="140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</row>
    <row r="491" spans="1:24" ht="15.75" customHeight="1" x14ac:dyDescent="0.2">
      <c r="A491" s="131"/>
      <c r="B491" s="131"/>
      <c r="C491" s="131"/>
      <c r="D491" s="131"/>
      <c r="E491" s="131"/>
      <c r="F491" s="140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</row>
    <row r="492" spans="1:24" ht="15.75" customHeight="1" x14ac:dyDescent="0.2">
      <c r="A492" s="131"/>
      <c r="B492" s="131"/>
      <c r="C492" s="131"/>
      <c r="D492" s="131"/>
      <c r="E492" s="131"/>
      <c r="F492" s="140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</row>
    <row r="493" spans="1:24" ht="15.75" customHeight="1" x14ac:dyDescent="0.2">
      <c r="A493" s="131"/>
      <c r="B493" s="131"/>
      <c r="C493" s="131"/>
      <c r="D493" s="131"/>
      <c r="E493" s="131"/>
      <c r="F493" s="140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</row>
    <row r="494" spans="1:24" ht="15.75" customHeight="1" x14ac:dyDescent="0.2">
      <c r="A494" s="131"/>
      <c r="B494" s="131"/>
      <c r="C494" s="131"/>
      <c r="D494" s="131"/>
      <c r="E494" s="131"/>
      <c r="F494" s="140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</row>
    <row r="495" spans="1:24" ht="15.75" customHeight="1" x14ac:dyDescent="0.2">
      <c r="A495" s="131"/>
      <c r="B495" s="131"/>
      <c r="C495" s="131"/>
      <c r="D495" s="131"/>
      <c r="E495" s="131"/>
      <c r="F495" s="140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</row>
    <row r="496" spans="1:24" ht="15.75" customHeight="1" x14ac:dyDescent="0.2">
      <c r="A496" s="131"/>
      <c r="B496" s="131"/>
      <c r="C496" s="131"/>
      <c r="D496" s="131"/>
      <c r="E496" s="131"/>
      <c r="F496" s="140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</row>
    <row r="497" spans="1:24" ht="15.75" customHeight="1" x14ac:dyDescent="0.2">
      <c r="A497" s="131"/>
      <c r="B497" s="131"/>
      <c r="C497" s="131"/>
      <c r="D497" s="131"/>
      <c r="E497" s="131"/>
      <c r="F497" s="140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</row>
    <row r="498" spans="1:24" ht="15.75" customHeight="1" x14ac:dyDescent="0.2">
      <c r="A498" s="131"/>
      <c r="B498" s="131"/>
      <c r="C498" s="131"/>
      <c r="D498" s="131"/>
      <c r="E498" s="131"/>
      <c r="F498" s="140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</row>
    <row r="499" spans="1:24" ht="15.75" customHeight="1" x14ac:dyDescent="0.2">
      <c r="A499" s="131"/>
      <c r="B499" s="131"/>
      <c r="C499" s="131"/>
      <c r="D499" s="131"/>
      <c r="E499" s="131"/>
      <c r="F499" s="140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</row>
    <row r="500" spans="1:24" ht="15.75" customHeight="1" x14ac:dyDescent="0.2">
      <c r="A500" s="131"/>
      <c r="B500" s="131"/>
      <c r="C500" s="131"/>
      <c r="D500" s="131"/>
      <c r="E500" s="131"/>
      <c r="F500" s="140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</row>
    <row r="501" spans="1:24" ht="15.75" customHeight="1" x14ac:dyDescent="0.2">
      <c r="A501" s="131"/>
      <c r="B501" s="131"/>
      <c r="C501" s="131"/>
      <c r="D501" s="131"/>
      <c r="E501" s="131"/>
      <c r="F501" s="140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</row>
    <row r="502" spans="1:24" ht="15.75" customHeight="1" x14ac:dyDescent="0.2">
      <c r="A502" s="131"/>
      <c r="B502" s="131"/>
      <c r="C502" s="131"/>
      <c r="D502" s="131"/>
      <c r="E502" s="131"/>
      <c r="F502" s="140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</row>
    <row r="503" spans="1:24" ht="15.75" customHeight="1" x14ac:dyDescent="0.2">
      <c r="A503" s="131"/>
      <c r="B503" s="131"/>
      <c r="C503" s="131"/>
      <c r="D503" s="131"/>
      <c r="E503" s="131"/>
      <c r="F503" s="140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</row>
    <row r="504" spans="1:24" ht="15.75" customHeight="1" x14ac:dyDescent="0.2">
      <c r="A504" s="131"/>
      <c r="B504" s="131"/>
      <c r="C504" s="131"/>
      <c r="D504" s="131"/>
      <c r="E504" s="131"/>
      <c r="F504" s="140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</row>
    <row r="505" spans="1:24" ht="15.75" customHeight="1" x14ac:dyDescent="0.2">
      <c r="A505" s="131"/>
      <c r="B505" s="131"/>
      <c r="C505" s="131"/>
      <c r="D505" s="131"/>
      <c r="E505" s="131"/>
      <c r="F505" s="140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</row>
    <row r="506" spans="1:24" ht="15.75" customHeight="1" x14ac:dyDescent="0.2">
      <c r="A506" s="131"/>
      <c r="B506" s="131"/>
      <c r="C506" s="131"/>
      <c r="D506" s="131"/>
      <c r="E506" s="131"/>
      <c r="F506" s="140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</row>
    <row r="507" spans="1:24" ht="15.75" customHeight="1" x14ac:dyDescent="0.2">
      <c r="A507" s="131"/>
      <c r="B507" s="131"/>
      <c r="C507" s="131"/>
      <c r="D507" s="131"/>
      <c r="E507" s="131"/>
      <c r="F507" s="140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</row>
    <row r="508" spans="1:24" ht="15.75" customHeight="1" x14ac:dyDescent="0.2">
      <c r="A508" s="131"/>
      <c r="B508" s="131"/>
      <c r="C508" s="131"/>
      <c r="D508" s="131"/>
      <c r="E508" s="131"/>
      <c r="F508" s="140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</row>
    <row r="509" spans="1:24" ht="15.75" customHeight="1" x14ac:dyDescent="0.2">
      <c r="A509" s="131"/>
      <c r="B509" s="131"/>
      <c r="C509" s="131"/>
      <c r="D509" s="131"/>
      <c r="E509" s="131"/>
      <c r="F509" s="140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</row>
    <row r="510" spans="1:24" ht="15.75" customHeight="1" x14ac:dyDescent="0.2">
      <c r="A510" s="131"/>
      <c r="B510" s="131"/>
      <c r="C510" s="131"/>
      <c r="D510" s="131"/>
      <c r="E510" s="131"/>
      <c r="F510" s="140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</row>
    <row r="511" spans="1:24" ht="15.75" customHeight="1" x14ac:dyDescent="0.2">
      <c r="A511" s="131"/>
      <c r="B511" s="131"/>
      <c r="C511" s="131"/>
      <c r="D511" s="131"/>
      <c r="E511" s="131"/>
      <c r="F511" s="140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</row>
    <row r="512" spans="1:24" ht="15.75" customHeight="1" x14ac:dyDescent="0.2">
      <c r="A512" s="131"/>
      <c r="B512" s="131"/>
      <c r="C512" s="131"/>
      <c r="D512" s="131"/>
      <c r="E512" s="131"/>
      <c r="F512" s="140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</row>
    <row r="513" spans="1:24" ht="15.75" customHeight="1" x14ac:dyDescent="0.2">
      <c r="A513" s="131"/>
      <c r="B513" s="131"/>
      <c r="C513" s="131"/>
      <c r="D513" s="131"/>
      <c r="E513" s="131"/>
      <c r="F513" s="140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</row>
    <row r="514" spans="1:24" ht="15.75" customHeight="1" x14ac:dyDescent="0.2">
      <c r="A514" s="131"/>
      <c r="B514" s="131"/>
      <c r="C514" s="131"/>
      <c r="D514" s="131"/>
      <c r="E514" s="131"/>
      <c r="F514" s="140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</row>
    <row r="515" spans="1:24" ht="15.75" customHeight="1" x14ac:dyDescent="0.2">
      <c r="A515" s="131"/>
      <c r="B515" s="131"/>
      <c r="C515" s="131"/>
      <c r="D515" s="131"/>
      <c r="E515" s="131"/>
      <c r="F515" s="140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</row>
    <row r="516" spans="1:24" ht="15.75" customHeight="1" x14ac:dyDescent="0.2">
      <c r="A516" s="131"/>
      <c r="B516" s="131"/>
      <c r="C516" s="131"/>
      <c r="D516" s="131"/>
      <c r="E516" s="131"/>
      <c r="F516" s="140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</row>
    <row r="517" spans="1:24" ht="15.75" customHeight="1" x14ac:dyDescent="0.2">
      <c r="A517" s="131"/>
      <c r="B517" s="131"/>
      <c r="C517" s="131"/>
      <c r="D517" s="131"/>
      <c r="E517" s="131"/>
      <c r="F517" s="140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</row>
    <row r="518" spans="1:24" ht="15.75" customHeight="1" x14ac:dyDescent="0.2">
      <c r="A518" s="131"/>
      <c r="B518" s="131"/>
      <c r="C518" s="131"/>
      <c r="D518" s="131"/>
      <c r="E518" s="131"/>
      <c r="F518" s="140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</row>
    <row r="519" spans="1:24" ht="15.75" customHeight="1" x14ac:dyDescent="0.2">
      <c r="A519" s="131"/>
      <c r="B519" s="131"/>
      <c r="C519" s="131"/>
      <c r="D519" s="131"/>
      <c r="E519" s="131"/>
      <c r="F519" s="140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</row>
    <row r="520" spans="1:24" ht="15.75" customHeight="1" x14ac:dyDescent="0.2">
      <c r="A520" s="131"/>
      <c r="B520" s="131"/>
      <c r="C520" s="131"/>
      <c r="D520" s="131"/>
      <c r="E520" s="131"/>
      <c r="F520" s="140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</row>
    <row r="521" spans="1:24" ht="15.75" customHeight="1" x14ac:dyDescent="0.2">
      <c r="A521" s="131"/>
      <c r="B521" s="131"/>
      <c r="C521" s="131"/>
      <c r="D521" s="131"/>
      <c r="E521" s="131"/>
      <c r="F521" s="140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</row>
    <row r="522" spans="1:24" ht="15.75" customHeight="1" x14ac:dyDescent="0.2">
      <c r="A522" s="131"/>
      <c r="B522" s="131"/>
      <c r="C522" s="131"/>
      <c r="D522" s="131"/>
      <c r="E522" s="131"/>
      <c r="F522" s="140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</row>
    <row r="523" spans="1:24" ht="15.75" customHeight="1" x14ac:dyDescent="0.2">
      <c r="A523" s="131"/>
      <c r="B523" s="131"/>
      <c r="C523" s="131"/>
      <c r="D523" s="131"/>
      <c r="E523" s="131"/>
      <c r="F523" s="140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</row>
    <row r="524" spans="1:24" ht="15.75" customHeight="1" x14ac:dyDescent="0.2">
      <c r="A524" s="131"/>
      <c r="B524" s="131"/>
      <c r="C524" s="131"/>
      <c r="D524" s="131"/>
      <c r="E524" s="131"/>
      <c r="F524" s="140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</row>
    <row r="525" spans="1:24" ht="15.75" customHeight="1" x14ac:dyDescent="0.2">
      <c r="A525" s="131"/>
      <c r="B525" s="131"/>
      <c r="C525" s="131"/>
      <c r="D525" s="131"/>
      <c r="E525" s="131"/>
      <c r="F525" s="140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</row>
    <row r="526" spans="1:24" ht="15.75" customHeight="1" x14ac:dyDescent="0.2">
      <c r="A526" s="131"/>
      <c r="B526" s="131"/>
      <c r="C526" s="131"/>
      <c r="D526" s="131"/>
      <c r="E526" s="131"/>
      <c r="F526" s="140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</row>
    <row r="527" spans="1:24" ht="15.75" customHeight="1" x14ac:dyDescent="0.2">
      <c r="A527" s="131"/>
      <c r="B527" s="131"/>
      <c r="C527" s="131"/>
      <c r="D527" s="131"/>
      <c r="E527" s="131"/>
      <c r="F527" s="140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</row>
    <row r="528" spans="1:24" ht="15.75" customHeight="1" x14ac:dyDescent="0.2">
      <c r="A528" s="131"/>
      <c r="B528" s="131"/>
      <c r="C528" s="131"/>
      <c r="D528" s="131"/>
      <c r="E528" s="131"/>
      <c r="F528" s="140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</row>
    <row r="529" spans="1:24" ht="15.75" customHeight="1" x14ac:dyDescent="0.2">
      <c r="A529" s="131"/>
      <c r="B529" s="131"/>
      <c r="C529" s="131"/>
      <c r="D529" s="131"/>
      <c r="E529" s="131"/>
      <c r="F529" s="140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</row>
    <row r="530" spans="1:24" ht="15.75" customHeight="1" x14ac:dyDescent="0.2">
      <c r="A530" s="131"/>
      <c r="B530" s="131"/>
      <c r="C530" s="131"/>
      <c r="D530" s="131"/>
      <c r="E530" s="131"/>
      <c r="F530" s="140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</row>
    <row r="531" spans="1:24" ht="15.75" customHeight="1" x14ac:dyDescent="0.2">
      <c r="A531" s="131"/>
      <c r="B531" s="131"/>
      <c r="C531" s="131"/>
      <c r="D531" s="131"/>
      <c r="E531" s="131"/>
      <c r="F531" s="140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</row>
    <row r="532" spans="1:24" ht="15.75" customHeight="1" x14ac:dyDescent="0.2">
      <c r="A532" s="131"/>
      <c r="B532" s="131"/>
      <c r="C532" s="131"/>
      <c r="D532" s="131"/>
      <c r="E532" s="131"/>
      <c r="F532" s="140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</row>
    <row r="533" spans="1:24" ht="15.75" customHeight="1" x14ac:dyDescent="0.2">
      <c r="A533" s="131"/>
      <c r="B533" s="131"/>
      <c r="C533" s="131"/>
      <c r="D533" s="131"/>
      <c r="E533" s="131"/>
      <c r="F533" s="140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</row>
    <row r="534" spans="1:24" ht="15.75" customHeight="1" x14ac:dyDescent="0.2">
      <c r="A534" s="131"/>
      <c r="B534" s="131"/>
      <c r="C534" s="131"/>
      <c r="D534" s="131"/>
      <c r="E534" s="131"/>
      <c r="F534" s="140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</row>
    <row r="535" spans="1:24" ht="15.75" customHeight="1" x14ac:dyDescent="0.2">
      <c r="A535" s="131"/>
      <c r="B535" s="131"/>
      <c r="C535" s="131"/>
      <c r="D535" s="131"/>
      <c r="E535" s="131"/>
      <c r="F535" s="140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</row>
    <row r="536" spans="1:24" ht="15.75" customHeight="1" x14ac:dyDescent="0.2">
      <c r="A536" s="131"/>
      <c r="B536" s="131"/>
      <c r="C536" s="131"/>
      <c r="D536" s="131"/>
      <c r="E536" s="131"/>
      <c r="F536" s="140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</row>
    <row r="537" spans="1:24" ht="15.75" customHeight="1" x14ac:dyDescent="0.2">
      <c r="A537" s="131"/>
      <c r="B537" s="131"/>
      <c r="C537" s="131"/>
      <c r="D537" s="131"/>
      <c r="E537" s="131"/>
      <c r="F537" s="140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</row>
    <row r="538" spans="1:24" ht="15.75" customHeight="1" x14ac:dyDescent="0.2">
      <c r="A538" s="131"/>
      <c r="B538" s="131"/>
      <c r="C538" s="131"/>
      <c r="D538" s="131"/>
      <c r="E538" s="131"/>
      <c r="F538" s="140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</row>
    <row r="539" spans="1:24" ht="15.75" customHeight="1" x14ac:dyDescent="0.2">
      <c r="A539" s="131"/>
      <c r="B539" s="131"/>
      <c r="C539" s="131"/>
      <c r="D539" s="131"/>
      <c r="E539" s="131"/>
      <c r="F539" s="140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</row>
    <row r="540" spans="1:24" ht="15.75" customHeight="1" x14ac:dyDescent="0.2">
      <c r="A540" s="131"/>
      <c r="B540" s="131"/>
      <c r="C540" s="131"/>
      <c r="D540" s="131"/>
      <c r="E540" s="131"/>
      <c r="F540" s="140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</row>
    <row r="541" spans="1:24" ht="15.75" customHeight="1" x14ac:dyDescent="0.2">
      <c r="A541" s="131"/>
      <c r="B541" s="131"/>
      <c r="C541" s="131"/>
      <c r="D541" s="131"/>
      <c r="E541" s="131"/>
      <c r="F541" s="140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</row>
    <row r="542" spans="1:24" ht="15.75" customHeight="1" x14ac:dyDescent="0.2">
      <c r="A542" s="131"/>
      <c r="B542" s="131"/>
      <c r="C542" s="131"/>
      <c r="D542" s="131"/>
      <c r="E542" s="131"/>
      <c r="F542" s="140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</row>
    <row r="543" spans="1:24" ht="15.75" customHeight="1" x14ac:dyDescent="0.2">
      <c r="A543" s="131"/>
      <c r="B543" s="131"/>
      <c r="C543" s="131"/>
      <c r="D543" s="131"/>
      <c r="E543" s="131"/>
      <c r="F543" s="140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</row>
    <row r="544" spans="1:24" ht="15.75" customHeight="1" x14ac:dyDescent="0.2">
      <c r="A544" s="131"/>
      <c r="B544" s="131"/>
      <c r="C544" s="131"/>
      <c r="D544" s="131"/>
      <c r="E544" s="131"/>
      <c r="F544" s="140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</row>
    <row r="545" spans="1:24" ht="15.75" customHeight="1" x14ac:dyDescent="0.2">
      <c r="A545" s="131"/>
      <c r="B545" s="131"/>
      <c r="C545" s="131"/>
      <c r="D545" s="131"/>
      <c r="E545" s="131"/>
      <c r="F545" s="140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</row>
    <row r="546" spans="1:24" ht="15.75" customHeight="1" x14ac:dyDescent="0.2">
      <c r="A546" s="131"/>
      <c r="B546" s="131"/>
      <c r="C546" s="131"/>
      <c r="D546" s="131"/>
      <c r="E546" s="131"/>
      <c r="F546" s="140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</row>
    <row r="547" spans="1:24" ht="15.75" customHeight="1" x14ac:dyDescent="0.2">
      <c r="A547" s="131"/>
      <c r="B547" s="131"/>
      <c r="C547" s="131"/>
      <c r="D547" s="131"/>
      <c r="E547" s="131"/>
      <c r="F547" s="140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</row>
    <row r="548" spans="1:24" ht="15.75" customHeight="1" x14ac:dyDescent="0.2">
      <c r="A548" s="131"/>
      <c r="B548" s="131"/>
      <c r="C548" s="131"/>
      <c r="D548" s="131"/>
      <c r="E548" s="131"/>
      <c r="F548" s="140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</row>
    <row r="549" spans="1:24" ht="15.75" customHeight="1" x14ac:dyDescent="0.2">
      <c r="A549" s="131"/>
      <c r="B549" s="131"/>
      <c r="C549" s="131"/>
      <c r="D549" s="131"/>
      <c r="E549" s="131"/>
      <c r="F549" s="140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</row>
    <row r="550" spans="1:24" ht="15.75" customHeight="1" x14ac:dyDescent="0.2">
      <c r="A550" s="131"/>
      <c r="B550" s="131"/>
      <c r="C550" s="131"/>
      <c r="D550" s="131"/>
      <c r="E550" s="131"/>
      <c r="F550" s="140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</row>
    <row r="551" spans="1:24" ht="15.75" customHeight="1" x14ac:dyDescent="0.2">
      <c r="A551" s="131"/>
      <c r="B551" s="131"/>
      <c r="C551" s="131"/>
      <c r="D551" s="131"/>
      <c r="E551" s="131"/>
      <c r="F551" s="140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</row>
    <row r="552" spans="1:24" ht="15.75" customHeight="1" x14ac:dyDescent="0.2">
      <c r="A552" s="131"/>
      <c r="B552" s="131"/>
      <c r="C552" s="131"/>
      <c r="D552" s="131"/>
      <c r="E552" s="131"/>
      <c r="F552" s="140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</row>
    <row r="553" spans="1:24" ht="15.75" customHeight="1" x14ac:dyDescent="0.2">
      <c r="A553" s="131"/>
      <c r="B553" s="131"/>
      <c r="C553" s="131"/>
      <c r="D553" s="131"/>
      <c r="E553" s="131"/>
      <c r="F553" s="140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</row>
    <row r="554" spans="1:24" ht="15.75" customHeight="1" x14ac:dyDescent="0.2">
      <c r="A554" s="131"/>
      <c r="B554" s="131"/>
      <c r="C554" s="131"/>
      <c r="D554" s="131"/>
      <c r="E554" s="131"/>
      <c r="F554" s="140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</row>
    <row r="555" spans="1:24" ht="15.75" customHeight="1" x14ac:dyDescent="0.2">
      <c r="A555" s="131"/>
      <c r="B555" s="131"/>
      <c r="C555" s="131"/>
      <c r="D555" s="131"/>
      <c r="E555" s="131"/>
      <c r="F555" s="140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</row>
    <row r="556" spans="1:24" ht="15.75" customHeight="1" x14ac:dyDescent="0.2">
      <c r="A556" s="131"/>
      <c r="B556" s="131"/>
      <c r="C556" s="131"/>
      <c r="D556" s="131"/>
      <c r="E556" s="131"/>
      <c r="F556" s="140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</row>
    <row r="557" spans="1:24" ht="15.75" customHeight="1" x14ac:dyDescent="0.2">
      <c r="A557" s="131"/>
      <c r="B557" s="131"/>
      <c r="C557" s="131"/>
      <c r="D557" s="131"/>
      <c r="E557" s="131"/>
      <c r="F557" s="140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</row>
    <row r="558" spans="1:24" ht="15.75" customHeight="1" x14ac:dyDescent="0.2">
      <c r="A558" s="131"/>
      <c r="B558" s="131"/>
      <c r="C558" s="131"/>
      <c r="D558" s="131"/>
      <c r="E558" s="131"/>
      <c r="F558" s="140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</row>
    <row r="559" spans="1:24" ht="15.75" customHeight="1" x14ac:dyDescent="0.2">
      <c r="A559" s="131"/>
      <c r="B559" s="131"/>
      <c r="C559" s="131"/>
      <c r="D559" s="131"/>
      <c r="E559" s="131"/>
      <c r="F559" s="140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</row>
    <row r="560" spans="1:24" ht="15.75" customHeight="1" x14ac:dyDescent="0.2">
      <c r="A560" s="131"/>
      <c r="B560" s="131"/>
      <c r="C560" s="131"/>
      <c r="D560" s="131"/>
      <c r="E560" s="131"/>
      <c r="F560" s="140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</row>
    <row r="561" spans="1:24" ht="15.75" customHeight="1" x14ac:dyDescent="0.2">
      <c r="A561" s="131"/>
      <c r="B561" s="131"/>
      <c r="C561" s="131"/>
      <c r="D561" s="131"/>
      <c r="E561" s="131"/>
      <c r="F561" s="140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</row>
    <row r="562" spans="1:24" ht="15.75" customHeight="1" x14ac:dyDescent="0.2">
      <c r="A562" s="131"/>
      <c r="B562" s="131"/>
      <c r="C562" s="131"/>
      <c r="D562" s="131"/>
      <c r="E562" s="131"/>
      <c r="F562" s="140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</row>
    <row r="563" spans="1:24" ht="15.75" customHeight="1" x14ac:dyDescent="0.2">
      <c r="A563" s="131"/>
      <c r="B563" s="131"/>
      <c r="C563" s="131"/>
      <c r="D563" s="131"/>
      <c r="E563" s="131"/>
      <c r="F563" s="140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</row>
    <row r="564" spans="1:24" ht="15.75" customHeight="1" x14ac:dyDescent="0.2">
      <c r="A564" s="131"/>
      <c r="B564" s="131"/>
      <c r="C564" s="131"/>
      <c r="D564" s="131"/>
      <c r="E564" s="131"/>
      <c r="F564" s="140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</row>
    <row r="565" spans="1:24" ht="15.75" customHeight="1" x14ac:dyDescent="0.2">
      <c r="A565" s="131"/>
      <c r="B565" s="131"/>
      <c r="C565" s="131"/>
      <c r="D565" s="131"/>
      <c r="E565" s="131"/>
      <c r="F565" s="140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</row>
    <row r="566" spans="1:24" ht="15.75" customHeight="1" x14ac:dyDescent="0.2">
      <c r="A566" s="131"/>
      <c r="B566" s="131"/>
      <c r="C566" s="131"/>
      <c r="D566" s="131"/>
      <c r="E566" s="131"/>
      <c r="F566" s="140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</row>
    <row r="567" spans="1:24" ht="15.75" customHeight="1" x14ac:dyDescent="0.2">
      <c r="A567" s="131"/>
      <c r="B567" s="131"/>
      <c r="C567" s="131"/>
      <c r="D567" s="131"/>
      <c r="E567" s="131"/>
      <c r="F567" s="140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</row>
    <row r="568" spans="1:24" ht="15.75" customHeight="1" x14ac:dyDescent="0.2">
      <c r="A568" s="131"/>
      <c r="B568" s="131"/>
      <c r="C568" s="131"/>
      <c r="D568" s="131"/>
      <c r="E568" s="131"/>
      <c r="F568" s="140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</row>
    <row r="569" spans="1:24" ht="15.75" customHeight="1" x14ac:dyDescent="0.2">
      <c r="A569" s="131"/>
      <c r="B569" s="131"/>
      <c r="C569" s="131"/>
      <c r="D569" s="131"/>
      <c r="E569" s="131"/>
      <c r="F569" s="140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</row>
    <row r="570" spans="1:24" ht="15.75" customHeight="1" x14ac:dyDescent="0.2">
      <c r="A570" s="131"/>
      <c r="B570" s="131"/>
      <c r="C570" s="131"/>
      <c r="D570" s="131"/>
      <c r="E570" s="131"/>
      <c r="F570" s="140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</row>
    <row r="571" spans="1:24" ht="15.75" customHeight="1" x14ac:dyDescent="0.2">
      <c r="A571" s="131"/>
      <c r="B571" s="131"/>
      <c r="C571" s="131"/>
      <c r="D571" s="131"/>
      <c r="E571" s="131"/>
      <c r="F571" s="140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</row>
    <row r="572" spans="1:24" ht="15.75" customHeight="1" x14ac:dyDescent="0.2">
      <c r="A572" s="131"/>
      <c r="B572" s="131"/>
      <c r="C572" s="131"/>
      <c r="D572" s="131"/>
      <c r="E572" s="131"/>
      <c r="F572" s="140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</row>
    <row r="573" spans="1:24" ht="15.75" customHeight="1" x14ac:dyDescent="0.2">
      <c r="A573" s="131"/>
      <c r="B573" s="131"/>
      <c r="C573" s="131"/>
      <c r="D573" s="131"/>
      <c r="E573" s="131"/>
      <c r="F573" s="140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</row>
    <row r="574" spans="1:24" ht="15.75" customHeight="1" x14ac:dyDescent="0.2">
      <c r="A574" s="131"/>
      <c r="B574" s="131"/>
      <c r="C574" s="131"/>
      <c r="D574" s="131"/>
      <c r="E574" s="131"/>
      <c r="F574" s="140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</row>
    <row r="575" spans="1:24" ht="15.75" customHeight="1" x14ac:dyDescent="0.2">
      <c r="A575" s="131"/>
      <c r="B575" s="131"/>
      <c r="C575" s="131"/>
      <c r="D575" s="131"/>
      <c r="E575" s="131"/>
      <c r="F575" s="140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</row>
    <row r="576" spans="1:24" ht="15.75" customHeight="1" x14ac:dyDescent="0.2">
      <c r="A576" s="131"/>
      <c r="B576" s="131"/>
      <c r="C576" s="131"/>
      <c r="D576" s="131"/>
      <c r="E576" s="131"/>
      <c r="F576" s="140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</row>
    <row r="577" spans="1:24" ht="15.75" customHeight="1" x14ac:dyDescent="0.2">
      <c r="A577" s="131"/>
      <c r="B577" s="131"/>
      <c r="C577" s="131"/>
      <c r="D577" s="131"/>
      <c r="E577" s="131"/>
      <c r="F577" s="140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</row>
    <row r="578" spans="1:24" ht="15.75" customHeight="1" x14ac:dyDescent="0.2">
      <c r="A578" s="131"/>
      <c r="B578" s="131"/>
      <c r="C578" s="131"/>
      <c r="D578" s="131"/>
      <c r="E578" s="131"/>
      <c r="F578" s="140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</row>
    <row r="579" spans="1:24" ht="15.75" customHeight="1" x14ac:dyDescent="0.2">
      <c r="A579" s="131"/>
      <c r="B579" s="131"/>
      <c r="C579" s="131"/>
      <c r="D579" s="131"/>
      <c r="E579" s="131"/>
      <c r="F579" s="140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</row>
    <row r="580" spans="1:24" ht="15.75" customHeight="1" x14ac:dyDescent="0.2">
      <c r="A580" s="131"/>
      <c r="B580" s="131"/>
      <c r="C580" s="131"/>
      <c r="D580" s="131"/>
      <c r="E580" s="131"/>
      <c r="F580" s="140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</row>
    <row r="581" spans="1:24" ht="15.75" customHeight="1" x14ac:dyDescent="0.2">
      <c r="A581" s="131"/>
      <c r="B581" s="131"/>
      <c r="C581" s="131"/>
      <c r="D581" s="131"/>
      <c r="E581" s="131"/>
      <c r="F581" s="140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</row>
    <row r="582" spans="1:24" ht="15.75" customHeight="1" x14ac:dyDescent="0.2">
      <c r="A582" s="131"/>
      <c r="B582" s="131"/>
      <c r="C582" s="131"/>
      <c r="D582" s="131"/>
      <c r="E582" s="131"/>
      <c r="F582" s="140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</row>
    <row r="583" spans="1:24" ht="15.75" customHeight="1" x14ac:dyDescent="0.2">
      <c r="A583" s="131"/>
      <c r="B583" s="131"/>
      <c r="C583" s="131"/>
      <c r="D583" s="131"/>
      <c r="E583" s="131"/>
      <c r="F583" s="140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</row>
    <row r="584" spans="1:24" ht="15.75" customHeight="1" x14ac:dyDescent="0.2">
      <c r="A584" s="131"/>
      <c r="B584" s="131"/>
      <c r="C584" s="131"/>
      <c r="D584" s="131"/>
      <c r="E584" s="131"/>
      <c r="F584" s="140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</row>
    <row r="585" spans="1:24" ht="15.75" customHeight="1" x14ac:dyDescent="0.2">
      <c r="A585" s="131"/>
      <c r="B585" s="131"/>
      <c r="C585" s="131"/>
      <c r="D585" s="131"/>
      <c r="E585" s="131"/>
      <c r="F585" s="140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</row>
    <row r="586" spans="1:24" ht="15.75" customHeight="1" x14ac:dyDescent="0.2">
      <c r="A586" s="131"/>
      <c r="B586" s="131"/>
      <c r="C586" s="131"/>
      <c r="D586" s="131"/>
      <c r="E586" s="131"/>
      <c r="F586" s="140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</row>
    <row r="587" spans="1:24" ht="15.75" customHeight="1" x14ac:dyDescent="0.2">
      <c r="A587" s="131"/>
      <c r="B587" s="131"/>
      <c r="C587" s="131"/>
      <c r="D587" s="131"/>
      <c r="E587" s="131"/>
      <c r="F587" s="140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</row>
    <row r="588" spans="1:24" ht="15.75" customHeight="1" x14ac:dyDescent="0.2">
      <c r="A588" s="131"/>
      <c r="B588" s="131"/>
      <c r="C588" s="131"/>
      <c r="D588" s="131"/>
      <c r="E588" s="131"/>
      <c r="F588" s="140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</row>
    <row r="589" spans="1:24" ht="15.75" customHeight="1" x14ac:dyDescent="0.2">
      <c r="A589" s="131"/>
      <c r="B589" s="131"/>
      <c r="C589" s="131"/>
      <c r="D589" s="131"/>
      <c r="E589" s="131"/>
      <c r="F589" s="140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</row>
    <row r="590" spans="1:24" ht="15.75" customHeight="1" x14ac:dyDescent="0.2">
      <c r="A590" s="131"/>
      <c r="B590" s="131"/>
      <c r="C590" s="131"/>
      <c r="D590" s="131"/>
      <c r="E590" s="131"/>
      <c r="F590" s="140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</row>
    <row r="591" spans="1:24" ht="15.75" customHeight="1" x14ac:dyDescent="0.2">
      <c r="A591" s="131"/>
      <c r="B591" s="131"/>
      <c r="C591" s="131"/>
      <c r="D591" s="131"/>
      <c r="E591" s="131"/>
      <c r="F591" s="140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</row>
    <row r="592" spans="1:24" ht="15.75" customHeight="1" x14ac:dyDescent="0.2">
      <c r="A592" s="131"/>
      <c r="B592" s="131"/>
      <c r="C592" s="131"/>
      <c r="D592" s="131"/>
      <c r="E592" s="131"/>
      <c r="F592" s="140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</row>
    <row r="593" spans="1:24" ht="15.75" customHeight="1" x14ac:dyDescent="0.2">
      <c r="A593" s="131"/>
      <c r="B593" s="131"/>
      <c r="C593" s="131"/>
      <c r="D593" s="131"/>
      <c r="E593" s="131"/>
      <c r="F593" s="140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</row>
    <row r="594" spans="1:24" ht="15.75" customHeight="1" x14ac:dyDescent="0.2">
      <c r="A594" s="131"/>
      <c r="B594" s="131"/>
      <c r="C594" s="131"/>
      <c r="D594" s="131"/>
      <c r="E594" s="131"/>
      <c r="F594" s="140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</row>
    <row r="595" spans="1:24" ht="15.75" customHeight="1" x14ac:dyDescent="0.2">
      <c r="A595" s="131"/>
      <c r="B595" s="131"/>
      <c r="C595" s="131"/>
      <c r="D595" s="131"/>
      <c r="E595" s="131"/>
      <c r="F595" s="140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</row>
    <row r="596" spans="1:24" ht="15.75" customHeight="1" x14ac:dyDescent="0.2">
      <c r="A596" s="131"/>
      <c r="B596" s="131"/>
      <c r="C596" s="131"/>
      <c r="D596" s="131"/>
      <c r="E596" s="131"/>
      <c r="F596" s="140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</row>
    <row r="597" spans="1:24" ht="15.75" customHeight="1" x14ac:dyDescent="0.2">
      <c r="A597" s="131"/>
      <c r="B597" s="131"/>
      <c r="C597" s="131"/>
      <c r="D597" s="131"/>
      <c r="E597" s="131"/>
      <c r="F597" s="140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</row>
    <row r="598" spans="1:24" ht="15.75" customHeight="1" x14ac:dyDescent="0.2">
      <c r="A598" s="131"/>
      <c r="B598" s="131"/>
      <c r="C598" s="131"/>
      <c r="D598" s="131"/>
      <c r="E598" s="131"/>
      <c r="F598" s="140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</row>
    <row r="599" spans="1:24" ht="15.75" customHeight="1" x14ac:dyDescent="0.2">
      <c r="A599" s="131"/>
      <c r="B599" s="131"/>
      <c r="C599" s="131"/>
      <c r="D599" s="131"/>
      <c r="E599" s="131"/>
      <c r="F599" s="140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</row>
    <row r="600" spans="1:24" ht="15.75" customHeight="1" x14ac:dyDescent="0.2">
      <c r="A600" s="131"/>
      <c r="B600" s="131"/>
      <c r="C600" s="131"/>
      <c r="D600" s="131"/>
      <c r="E600" s="131"/>
      <c r="F600" s="140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</row>
    <row r="601" spans="1:24" ht="15.75" customHeight="1" x14ac:dyDescent="0.2">
      <c r="A601" s="131"/>
      <c r="B601" s="131"/>
      <c r="C601" s="131"/>
      <c r="D601" s="131"/>
      <c r="E601" s="131"/>
      <c r="F601" s="140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</row>
    <row r="602" spans="1:24" ht="15.75" customHeight="1" x14ac:dyDescent="0.2">
      <c r="A602" s="131"/>
      <c r="B602" s="131"/>
      <c r="C602" s="131"/>
      <c r="D602" s="131"/>
      <c r="E602" s="131"/>
      <c r="F602" s="140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</row>
    <row r="603" spans="1:24" ht="15.75" customHeight="1" x14ac:dyDescent="0.2">
      <c r="A603" s="131"/>
      <c r="B603" s="131"/>
      <c r="C603" s="131"/>
      <c r="D603" s="131"/>
      <c r="E603" s="131"/>
      <c r="F603" s="140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</row>
    <row r="604" spans="1:24" ht="15.75" customHeight="1" x14ac:dyDescent="0.2">
      <c r="A604" s="131"/>
      <c r="B604" s="131"/>
      <c r="C604" s="131"/>
      <c r="D604" s="131"/>
      <c r="E604" s="131"/>
      <c r="F604" s="140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</row>
    <row r="605" spans="1:24" ht="15.75" customHeight="1" x14ac:dyDescent="0.2">
      <c r="A605" s="131"/>
      <c r="B605" s="131"/>
      <c r="C605" s="131"/>
      <c r="D605" s="131"/>
      <c r="E605" s="131"/>
      <c r="F605" s="140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</row>
    <row r="606" spans="1:24" ht="15.75" customHeight="1" x14ac:dyDescent="0.2">
      <c r="A606" s="131"/>
      <c r="B606" s="131"/>
      <c r="C606" s="131"/>
      <c r="D606" s="131"/>
      <c r="E606" s="131"/>
      <c r="F606" s="140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</row>
    <row r="607" spans="1:24" ht="15.75" customHeight="1" x14ac:dyDescent="0.2">
      <c r="A607" s="131"/>
      <c r="B607" s="131"/>
      <c r="C607" s="131"/>
      <c r="D607" s="131"/>
      <c r="E607" s="131"/>
      <c r="F607" s="140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</row>
    <row r="608" spans="1:24" ht="15.75" customHeight="1" x14ac:dyDescent="0.2">
      <c r="A608" s="131"/>
      <c r="B608" s="131"/>
      <c r="C608" s="131"/>
      <c r="D608" s="131"/>
      <c r="E608" s="131"/>
      <c r="F608" s="140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</row>
    <row r="609" spans="1:24" ht="15.75" customHeight="1" x14ac:dyDescent="0.2">
      <c r="A609" s="131"/>
      <c r="B609" s="131"/>
      <c r="C609" s="131"/>
      <c r="D609" s="131"/>
      <c r="E609" s="131"/>
      <c r="F609" s="140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</row>
    <row r="610" spans="1:24" ht="15.75" customHeight="1" x14ac:dyDescent="0.2">
      <c r="A610" s="131"/>
      <c r="B610" s="131"/>
      <c r="C610" s="131"/>
      <c r="D610" s="131"/>
      <c r="E610" s="131"/>
      <c r="F610" s="140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</row>
    <row r="611" spans="1:24" ht="15.75" customHeight="1" x14ac:dyDescent="0.2">
      <c r="A611" s="131"/>
      <c r="B611" s="131"/>
      <c r="C611" s="131"/>
      <c r="D611" s="131"/>
      <c r="E611" s="131"/>
      <c r="F611" s="140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</row>
    <row r="612" spans="1:24" ht="15.75" customHeight="1" x14ac:dyDescent="0.2">
      <c r="A612" s="131"/>
      <c r="B612" s="131"/>
      <c r="C612" s="131"/>
      <c r="D612" s="131"/>
      <c r="E612" s="131"/>
      <c r="F612" s="140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</row>
    <row r="613" spans="1:24" ht="15.75" customHeight="1" x14ac:dyDescent="0.2">
      <c r="A613" s="131"/>
      <c r="B613" s="131"/>
      <c r="C613" s="131"/>
      <c r="D613" s="131"/>
      <c r="E613" s="131"/>
      <c r="F613" s="140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</row>
    <row r="614" spans="1:24" ht="15.75" customHeight="1" x14ac:dyDescent="0.2">
      <c r="A614" s="131"/>
      <c r="B614" s="131"/>
      <c r="C614" s="131"/>
      <c r="D614" s="131"/>
      <c r="E614" s="131"/>
      <c r="F614" s="140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</row>
    <row r="615" spans="1:24" ht="15.75" customHeight="1" x14ac:dyDescent="0.2">
      <c r="A615" s="131"/>
      <c r="B615" s="131"/>
      <c r="C615" s="131"/>
      <c r="D615" s="131"/>
      <c r="E615" s="131"/>
      <c r="F615" s="140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</row>
    <row r="616" spans="1:24" ht="15.75" customHeight="1" x14ac:dyDescent="0.2">
      <c r="A616" s="131"/>
      <c r="B616" s="131"/>
      <c r="C616" s="131"/>
      <c r="D616" s="131"/>
      <c r="E616" s="131"/>
      <c r="F616" s="140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</row>
    <row r="617" spans="1:24" ht="15.75" customHeight="1" x14ac:dyDescent="0.2">
      <c r="A617" s="131"/>
      <c r="B617" s="131"/>
      <c r="C617" s="131"/>
      <c r="D617" s="131"/>
      <c r="E617" s="131"/>
      <c r="F617" s="140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</row>
    <row r="618" spans="1:24" ht="15.75" customHeight="1" x14ac:dyDescent="0.2">
      <c r="A618" s="131"/>
      <c r="B618" s="131"/>
      <c r="C618" s="131"/>
      <c r="D618" s="131"/>
      <c r="E618" s="131"/>
      <c r="F618" s="140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</row>
    <row r="619" spans="1:24" ht="15.75" customHeight="1" x14ac:dyDescent="0.2">
      <c r="A619" s="131"/>
      <c r="B619" s="131"/>
      <c r="C619" s="131"/>
      <c r="D619" s="131"/>
      <c r="E619" s="131"/>
      <c r="F619" s="140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</row>
    <row r="620" spans="1:24" ht="15.75" customHeight="1" x14ac:dyDescent="0.2">
      <c r="A620" s="131"/>
      <c r="B620" s="131"/>
      <c r="C620" s="131"/>
      <c r="D620" s="131"/>
      <c r="E620" s="131"/>
      <c r="F620" s="140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</row>
    <row r="621" spans="1:24" ht="15.75" customHeight="1" x14ac:dyDescent="0.2">
      <c r="A621" s="131"/>
      <c r="B621" s="131"/>
      <c r="C621" s="131"/>
      <c r="D621" s="131"/>
      <c r="E621" s="131"/>
      <c r="F621" s="140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</row>
    <row r="622" spans="1:24" ht="15.75" customHeight="1" x14ac:dyDescent="0.2">
      <c r="A622" s="131"/>
      <c r="B622" s="131"/>
      <c r="C622" s="131"/>
      <c r="D622" s="131"/>
      <c r="E622" s="131"/>
      <c r="F622" s="140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</row>
    <row r="623" spans="1:24" ht="15.75" customHeight="1" x14ac:dyDescent="0.2">
      <c r="A623" s="131"/>
      <c r="B623" s="131"/>
      <c r="C623" s="131"/>
      <c r="D623" s="131"/>
      <c r="E623" s="131"/>
      <c r="F623" s="140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</row>
    <row r="624" spans="1:24" ht="15.75" customHeight="1" x14ac:dyDescent="0.2">
      <c r="A624" s="131"/>
      <c r="B624" s="131"/>
      <c r="C624" s="131"/>
      <c r="D624" s="131"/>
      <c r="E624" s="131"/>
      <c r="F624" s="140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</row>
    <row r="625" spans="1:24" ht="15.75" customHeight="1" x14ac:dyDescent="0.2">
      <c r="A625" s="131"/>
      <c r="B625" s="131"/>
      <c r="C625" s="131"/>
      <c r="D625" s="131"/>
      <c r="E625" s="131"/>
      <c r="F625" s="140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</row>
    <row r="626" spans="1:24" ht="15.75" customHeight="1" x14ac:dyDescent="0.2">
      <c r="A626" s="131"/>
      <c r="B626" s="131"/>
      <c r="C626" s="131"/>
      <c r="D626" s="131"/>
      <c r="E626" s="131"/>
      <c r="F626" s="140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</row>
    <row r="627" spans="1:24" ht="15.75" customHeight="1" x14ac:dyDescent="0.2">
      <c r="A627" s="131"/>
      <c r="B627" s="131"/>
      <c r="C627" s="131"/>
      <c r="D627" s="131"/>
      <c r="E627" s="131"/>
      <c r="F627" s="140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</row>
    <row r="628" spans="1:24" ht="15.75" customHeight="1" x14ac:dyDescent="0.2">
      <c r="A628" s="131"/>
      <c r="B628" s="131"/>
      <c r="C628" s="131"/>
      <c r="D628" s="131"/>
      <c r="E628" s="131"/>
      <c r="F628" s="140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</row>
    <row r="629" spans="1:24" ht="15.75" customHeight="1" x14ac:dyDescent="0.2">
      <c r="A629" s="131"/>
      <c r="B629" s="131"/>
      <c r="C629" s="131"/>
      <c r="D629" s="131"/>
      <c r="E629" s="131"/>
      <c r="F629" s="140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</row>
    <row r="630" spans="1:24" ht="15.75" customHeight="1" x14ac:dyDescent="0.2">
      <c r="A630" s="131"/>
      <c r="B630" s="131"/>
      <c r="C630" s="131"/>
      <c r="D630" s="131"/>
      <c r="E630" s="131"/>
      <c r="F630" s="140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</row>
    <row r="631" spans="1:24" ht="15.75" customHeight="1" x14ac:dyDescent="0.2">
      <c r="A631" s="131"/>
      <c r="B631" s="131"/>
      <c r="C631" s="131"/>
      <c r="D631" s="131"/>
      <c r="E631" s="131"/>
      <c r="F631" s="140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</row>
    <row r="632" spans="1:24" ht="15.75" customHeight="1" x14ac:dyDescent="0.2">
      <c r="A632" s="131"/>
      <c r="B632" s="131"/>
      <c r="C632" s="131"/>
      <c r="D632" s="131"/>
      <c r="E632" s="131"/>
      <c r="F632" s="140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</row>
    <row r="633" spans="1:24" ht="15.75" customHeight="1" x14ac:dyDescent="0.2">
      <c r="A633" s="131"/>
      <c r="B633" s="131"/>
      <c r="C633" s="131"/>
      <c r="D633" s="131"/>
      <c r="E633" s="131"/>
      <c r="F633" s="140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</row>
    <row r="634" spans="1:24" ht="15.75" customHeight="1" x14ac:dyDescent="0.2">
      <c r="A634" s="131"/>
      <c r="B634" s="131"/>
      <c r="C634" s="131"/>
      <c r="D634" s="131"/>
      <c r="E634" s="131"/>
      <c r="F634" s="140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</row>
    <row r="635" spans="1:24" ht="15.75" customHeight="1" x14ac:dyDescent="0.2">
      <c r="A635" s="131"/>
      <c r="B635" s="131"/>
      <c r="C635" s="131"/>
      <c r="D635" s="131"/>
      <c r="E635" s="131"/>
      <c r="F635" s="140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</row>
    <row r="636" spans="1:24" ht="15.75" customHeight="1" x14ac:dyDescent="0.2">
      <c r="A636" s="131"/>
      <c r="B636" s="131"/>
      <c r="C636" s="131"/>
      <c r="D636" s="131"/>
      <c r="E636" s="131"/>
      <c r="F636" s="140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</row>
    <row r="637" spans="1:24" ht="15.75" customHeight="1" x14ac:dyDescent="0.2">
      <c r="A637" s="131"/>
      <c r="B637" s="131"/>
      <c r="C637" s="131"/>
      <c r="D637" s="131"/>
      <c r="E637" s="131"/>
      <c r="F637" s="140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</row>
    <row r="638" spans="1:24" ht="15.75" customHeight="1" x14ac:dyDescent="0.2">
      <c r="A638" s="131"/>
      <c r="B638" s="131"/>
      <c r="C638" s="131"/>
      <c r="D638" s="131"/>
      <c r="E638" s="131"/>
      <c r="F638" s="140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</row>
    <row r="639" spans="1:24" ht="15.75" customHeight="1" x14ac:dyDescent="0.2">
      <c r="A639" s="131"/>
      <c r="B639" s="131"/>
      <c r="C639" s="131"/>
      <c r="D639" s="131"/>
      <c r="E639" s="131"/>
      <c r="F639" s="140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</row>
    <row r="640" spans="1:24" ht="15.75" customHeight="1" x14ac:dyDescent="0.2">
      <c r="A640" s="131"/>
      <c r="B640" s="131"/>
      <c r="C640" s="131"/>
      <c r="D640" s="131"/>
      <c r="E640" s="131"/>
      <c r="F640" s="140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</row>
    <row r="641" spans="1:24" ht="15.75" customHeight="1" x14ac:dyDescent="0.2">
      <c r="A641" s="131"/>
      <c r="B641" s="131"/>
      <c r="C641" s="131"/>
      <c r="D641" s="131"/>
      <c r="E641" s="131"/>
      <c r="F641" s="140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</row>
    <row r="642" spans="1:24" ht="15.75" customHeight="1" x14ac:dyDescent="0.2">
      <c r="A642" s="131"/>
      <c r="B642" s="131"/>
      <c r="C642" s="131"/>
      <c r="D642" s="131"/>
      <c r="E642" s="131"/>
      <c r="F642" s="140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</row>
    <row r="643" spans="1:24" ht="15.75" customHeight="1" x14ac:dyDescent="0.2">
      <c r="A643" s="131"/>
      <c r="B643" s="131"/>
      <c r="C643" s="131"/>
      <c r="D643" s="131"/>
      <c r="E643" s="131"/>
      <c r="F643" s="140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</row>
    <row r="644" spans="1:24" ht="15.75" customHeight="1" x14ac:dyDescent="0.2">
      <c r="A644" s="131"/>
      <c r="B644" s="131"/>
      <c r="C644" s="131"/>
      <c r="D644" s="131"/>
      <c r="E644" s="131"/>
      <c r="F644" s="140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</row>
    <row r="645" spans="1:24" ht="15.75" customHeight="1" x14ac:dyDescent="0.2">
      <c r="A645" s="131"/>
      <c r="B645" s="131"/>
      <c r="C645" s="131"/>
      <c r="D645" s="131"/>
      <c r="E645" s="131"/>
      <c r="F645" s="140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</row>
    <row r="646" spans="1:24" ht="15.75" customHeight="1" x14ac:dyDescent="0.2">
      <c r="A646" s="131"/>
      <c r="B646" s="131"/>
      <c r="C646" s="131"/>
      <c r="D646" s="131"/>
      <c r="E646" s="131"/>
      <c r="F646" s="140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</row>
    <row r="647" spans="1:24" ht="15.75" customHeight="1" x14ac:dyDescent="0.2">
      <c r="A647" s="131"/>
      <c r="B647" s="131"/>
      <c r="C647" s="131"/>
      <c r="D647" s="131"/>
      <c r="E647" s="131"/>
      <c r="F647" s="140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</row>
    <row r="648" spans="1:24" ht="15.75" customHeight="1" x14ac:dyDescent="0.2">
      <c r="A648" s="131"/>
      <c r="B648" s="131"/>
      <c r="C648" s="131"/>
      <c r="D648" s="131"/>
      <c r="E648" s="131"/>
      <c r="F648" s="140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</row>
    <row r="649" spans="1:24" ht="15.75" customHeight="1" x14ac:dyDescent="0.2">
      <c r="A649" s="131"/>
      <c r="B649" s="131"/>
      <c r="C649" s="131"/>
      <c r="D649" s="131"/>
      <c r="E649" s="131"/>
      <c r="F649" s="140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</row>
    <row r="650" spans="1:24" ht="15.75" customHeight="1" x14ac:dyDescent="0.2">
      <c r="A650" s="131"/>
      <c r="B650" s="131"/>
      <c r="C650" s="131"/>
      <c r="D650" s="131"/>
      <c r="E650" s="131"/>
      <c r="F650" s="140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</row>
    <row r="651" spans="1:24" ht="15.75" customHeight="1" x14ac:dyDescent="0.2">
      <c r="A651" s="131"/>
      <c r="B651" s="131"/>
      <c r="C651" s="131"/>
      <c r="D651" s="131"/>
      <c r="E651" s="131"/>
      <c r="F651" s="140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</row>
    <row r="652" spans="1:24" ht="15.75" customHeight="1" x14ac:dyDescent="0.2">
      <c r="A652" s="131"/>
      <c r="B652" s="131"/>
      <c r="C652" s="131"/>
      <c r="D652" s="131"/>
      <c r="E652" s="131"/>
      <c r="F652" s="140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</row>
    <row r="653" spans="1:24" ht="15.75" customHeight="1" x14ac:dyDescent="0.2">
      <c r="A653" s="131"/>
      <c r="B653" s="131"/>
      <c r="C653" s="131"/>
      <c r="D653" s="131"/>
      <c r="E653" s="131"/>
      <c r="F653" s="140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</row>
    <row r="654" spans="1:24" ht="15.75" customHeight="1" x14ac:dyDescent="0.2">
      <c r="A654" s="131"/>
      <c r="B654" s="131"/>
      <c r="C654" s="131"/>
      <c r="D654" s="131"/>
      <c r="E654" s="131"/>
      <c r="F654" s="140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</row>
    <row r="655" spans="1:24" ht="15.75" customHeight="1" x14ac:dyDescent="0.2">
      <c r="A655" s="131"/>
      <c r="B655" s="131"/>
      <c r="C655" s="131"/>
      <c r="D655" s="131"/>
      <c r="E655" s="131"/>
      <c r="F655" s="140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</row>
    <row r="656" spans="1:24" ht="15.75" customHeight="1" x14ac:dyDescent="0.2">
      <c r="A656" s="131"/>
      <c r="B656" s="131"/>
      <c r="C656" s="131"/>
      <c r="D656" s="131"/>
      <c r="E656" s="131"/>
      <c r="F656" s="140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</row>
    <row r="657" spans="1:24" ht="15.75" customHeight="1" x14ac:dyDescent="0.2">
      <c r="A657" s="131"/>
      <c r="B657" s="131"/>
      <c r="C657" s="131"/>
      <c r="D657" s="131"/>
      <c r="E657" s="131"/>
      <c r="F657" s="140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</row>
    <row r="658" spans="1:24" ht="15.75" customHeight="1" x14ac:dyDescent="0.2">
      <c r="A658" s="131"/>
      <c r="B658" s="131"/>
      <c r="C658" s="131"/>
      <c r="D658" s="131"/>
      <c r="E658" s="131"/>
      <c r="F658" s="140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</row>
    <row r="659" spans="1:24" ht="15.75" customHeight="1" x14ac:dyDescent="0.2">
      <c r="A659" s="131"/>
      <c r="B659" s="131"/>
      <c r="C659" s="131"/>
      <c r="D659" s="131"/>
      <c r="E659" s="131"/>
      <c r="F659" s="140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</row>
    <row r="660" spans="1:24" ht="15.75" customHeight="1" x14ac:dyDescent="0.2">
      <c r="A660" s="131"/>
      <c r="B660" s="131"/>
      <c r="C660" s="131"/>
      <c r="D660" s="131"/>
      <c r="E660" s="131"/>
      <c r="F660" s="140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</row>
    <row r="661" spans="1:24" ht="15.75" customHeight="1" x14ac:dyDescent="0.2">
      <c r="A661" s="131"/>
      <c r="B661" s="131"/>
      <c r="C661" s="131"/>
      <c r="D661" s="131"/>
      <c r="E661" s="131"/>
      <c r="F661" s="140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</row>
    <row r="662" spans="1:24" ht="15.75" customHeight="1" x14ac:dyDescent="0.2">
      <c r="A662" s="131"/>
      <c r="B662" s="131"/>
      <c r="C662" s="131"/>
      <c r="D662" s="131"/>
      <c r="E662" s="131"/>
      <c r="F662" s="140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</row>
    <row r="663" spans="1:24" ht="15.75" customHeight="1" x14ac:dyDescent="0.2">
      <c r="A663" s="131"/>
      <c r="B663" s="131"/>
      <c r="C663" s="131"/>
      <c r="D663" s="131"/>
      <c r="E663" s="131"/>
      <c r="F663" s="140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</row>
    <row r="664" spans="1:24" ht="15.75" customHeight="1" x14ac:dyDescent="0.2">
      <c r="A664" s="131"/>
      <c r="B664" s="131"/>
      <c r="C664" s="131"/>
      <c r="D664" s="131"/>
      <c r="E664" s="131"/>
      <c r="F664" s="140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</row>
    <row r="665" spans="1:24" ht="15.75" customHeight="1" x14ac:dyDescent="0.2">
      <c r="A665" s="131"/>
      <c r="B665" s="131"/>
      <c r="C665" s="131"/>
      <c r="D665" s="131"/>
      <c r="E665" s="131"/>
      <c r="F665" s="140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</row>
    <row r="666" spans="1:24" ht="15.75" customHeight="1" x14ac:dyDescent="0.2">
      <c r="A666" s="131"/>
      <c r="B666" s="131"/>
      <c r="C666" s="131"/>
      <c r="D666" s="131"/>
      <c r="E666" s="131"/>
      <c r="F666" s="140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</row>
    <row r="667" spans="1:24" ht="15.75" customHeight="1" x14ac:dyDescent="0.2">
      <c r="A667" s="131"/>
      <c r="B667" s="131"/>
      <c r="C667" s="131"/>
      <c r="D667" s="131"/>
      <c r="E667" s="131"/>
      <c r="F667" s="140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</row>
    <row r="668" spans="1:24" ht="15.75" customHeight="1" x14ac:dyDescent="0.2">
      <c r="A668" s="131"/>
      <c r="B668" s="131"/>
      <c r="C668" s="131"/>
      <c r="D668" s="131"/>
      <c r="E668" s="131"/>
      <c r="F668" s="140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</row>
    <row r="669" spans="1:24" ht="15.75" customHeight="1" x14ac:dyDescent="0.2">
      <c r="A669" s="131"/>
      <c r="B669" s="131"/>
      <c r="C669" s="131"/>
      <c r="D669" s="131"/>
      <c r="E669" s="131"/>
      <c r="F669" s="140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</row>
    <row r="670" spans="1:24" ht="15.75" customHeight="1" x14ac:dyDescent="0.2">
      <c r="A670" s="131"/>
      <c r="B670" s="131"/>
      <c r="C670" s="131"/>
      <c r="D670" s="131"/>
      <c r="E670" s="131"/>
      <c r="F670" s="140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</row>
    <row r="671" spans="1:24" ht="15.75" customHeight="1" x14ac:dyDescent="0.2">
      <c r="A671" s="131"/>
      <c r="B671" s="131"/>
      <c r="C671" s="131"/>
      <c r="D671" s="131"/>
      <c r="E671" s="131"/>
      <c r="F671" s="140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</row>
    <row r="672" spans="1:24" ht="15.75" customHeight="1" x14ac:dyDescent="0.2">
      <c r="A672" s="131"/>
      <c r="B672" s="131"/>
      <c r="C672" s="131"/>
      <c r="D672" s="131"/>
      <c r="E672" s="131"/>
      <c r="F672" s="140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</row>
    <row r="673" spans="1:24" ht="15.75" customHeight="1" x14ac:dyDescent="0.2">
      <c r="A673" s="131"/>
      <c r="B673" s="131"/>
      <c r="C673" s="131"/>
      <c r="D673" s="131"/>
      <c r="E673" s="131"/>
      <c r="F673" s="140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</row>
    <row r="674" spans="1:24" ht="15.75" customHeight="1" x14ac:dyDescent="0.2">
      <c r="A674" s="131"/>
      <c r="B674" s="131"/>
      <c r="C674" s="131"/>
      <c r="D674" s="131"/>
      <c r="E674" s="131"/>
      <c r="F674" s="140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</row>
    <row r="675" spans="1:24" ht="15.75" customHeight="1" x14ac:dyDescent="0.2">
      <c r="A675" s="131"/>
      <c r="B675" s="131"/>
      <c r="C675" s="131"/>
      <c r="D675" s="131"/>
      <c r="E675" s="131"/>
      <c r="F675" s="140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</row>
    <row r="676" spans="1:24" ht="15.75" customHeight="1" x14ac:dyDescent="0.2">
      <c r="A676" s="131"/>
      <c r="B676" s="131"/>
      <c r="C676" s="131"/>
      <c r="D676" s="131"/>
      <c r="E676" s="131"/>
      <c r="F676" s="140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</row>
    <row r="677" spans="1:24" ht="15.75" customHeight="1" x14ac:dyDescent="0.2">
      <c r="A677" s="131"/>
      <c r="B677" s="131"/>
      <c r="C677" s="131"/>
      <c r="D677" s="131"/>
      <c r="E677" s="131"/>
      <c r="F677" s="140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</row>
    <row r="678" spans="1:24" ht="15.75" customHeight="1" x14ac:dyDescent="0.2">
      <c r="A678" s="131"/>
      <c r="B678" s="131"/>
      <c r="C678" s="131"/>
      <c r="D678" s="131"/>
      <c r="E678" s="131"/>
      <c r="F678" s="140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</row>
    <row r="679" spans="1:24" ht="15.75" customHeight="1" x14ac:dyDescent="0.2">
      <c r="A679" s="131"/>
      <c r="B679" s="131"/>
      <c r="C679" s="131"/>
      <c r="D679" s="131"/>
      <c r="E679" s="131"/>
      <c r="F679" s="140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</row>
    <row r="680" spans="1:24" ht="15.75" customHeight="1" x14ac:dyDescent="0.2">
      <c r="A680" s="131"/>
      <c r="B680" s="131"/>
      <c r="C680" s="131"/>
      <c r="D680" s="131"/>
      <c r="E680" s="131"/>
      <c r="F680" s="140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</row>
    <row r="681" spans="1:24" ht="15.75" customHeight="1" x14ac:dyDescent="0.2">
      <c r="A681" s="131"/>
      <c r="B681" s="131"/>
      <c r="C681" s="131"/>
      <c r="D681" s="131"/>
      <c r="E681" s="131"/>
      <c r="F681" s="140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</row>
    <row r="682" spans="1:24" ht="15.75" customHeight="1" x14ac:dyDescent="0.2">
      <c r="A682" s="131"/>
      <c r="B682" s="131"/>
      <c r="C682" s="131"/>
      <c r="D682" s="131"/>
      <c r="E682" s="131"/>
      <c r="F682" s="140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</row>
    <row r="683" spans="1:24" ht="15.75" customHeight="1" x14ac:dyDescent="0.2">
      <c r="A683" s="131"/>
      <c r="B683" s="131"/>
      <c r="C683" s="131"/>
      <c r="D683" s="131"/>
      <c r="E683" s="131"/>
      <c r="F683" s="140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</row>
    <row r="684" spans="1:24" ht="15.75" customHeight="1" x14ac:dyDescent="0.2">
      <c r="A684" s="131"/>
      <c r="B684" s="131"/>
      <c r="C684" s="131"/>
      <c r="D684" s="131"/>
      <c r="E684" s="131"/>
      <c r="F684" s="140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</row>
    <row r="685" spans="1:24" ht="15.75" customHeight="1" x14ac:dyDescent="0.2">
      <c r="A685" s="131"/>
      <c r="B685" s="131"/>
      <c r="C685" s="131"/>
      <c r="D685" s="131"/>
      <c r="E685" s="131"/>
      <c r="F685" s="140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</row>
    <row r="686" spans="1:24" ht="15.75" customHeight="1" x14ac:dyDescent="0.2">
      <c r="A686" s="131"/>
      <c r="B686" s="131"/>
      <c r="C686" s="131"/>
      <c r="D686" s="131"/>
      <c r="E686" s="131"/>
      <c r="F686" s="140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</row>
    <row r="687" spans="1:24" ht="15.75" customHeight="1" x14ac:dyDescent="0.2">
      <c r="A687" s="131"/>
      <c r="B687" s="131"/>
      <c r="C687" s="131"/>
      <c r="D687" s="131"/>
      <c r="E687" s="131"/>
      <c r="F687" s="140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</row>
    <row r="688" spans="1:24" ht="15.75" customHeight="1" x14ac:dyDescent="0.2">
      <c r="A688" s="131"/>
      <c r="B688" s="131"/>
      <c r="C688" s="131"/>
      <c r="D688" s="131"/>
      <c r="E688" s="131"/>
      <c r="F688" s="140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</row>
    <row r="689" spans="1:24" ht="15.75" customHeight="1" x14ac:dyDescent="0.2">
      <c r="A689" s="131"/>
      <c r="B689" s="131"/>
      <c r="C689" s="131"/>
      <c r="D689" s="131"/>
      <c r="E689" s="131"/>
      <c r="F689" s="140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</row>
    <row r="690" spans="1:24" ht="15.75" customHeight="1" x14ac:dyDescent="0.2">
      <c r="A690" s="131"/>
      <c r="B690" s="131"/>
      <c r="C690" s="131"/>
      <c r="D690" s="131"/>
      <c r="E690" s="131"/>
      <c r="F690" s="140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</row>
    <row r="691" spans="1:24" ht="15.75" customHeight="1" x14ac:dyDescent="0.2">
      <c r="A691" s="131"/>
      <c r="B691" s="131"/>
      <c r="C691" s="131"/>
      <c r="D691" s="131"/>
      <c r="E691" s="131"/>
      <c r="F691" s="140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</row>
    <row r="692" spans="1:24" ht="15.75" customHeight="1" x14ac:dyDescent="0.2">
      <c r="A692" s="131"/>
      <c r="B692" s="131"/>
      <c r="C692" s="131"/>
      <c r="D692" s="131"/>
      <c r="E692" s="131"/>
      <c r="F692" s="140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</row>
    <row r="693" spans="1:24" ht="15.75" customHeight="1" x14ac:dyDescent="0.2">
      <c r="A693" s="131"/>
      <c r="B693" s="131"/>
      <c r="C693" s="131"/>
      <c r="D693" s="131"/>
      <c r="E693" s="131"/>
      <c r="F693" s="140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</row>
    <row r="694" spans="1:24" ht="15.75" customHeight="1" x14ac:dyDescent="0.2">
      <c r="A694" s="131"/>
      <c r="B694" s="131"/>
      <c r="C694" s="131"/>
      <c r="D694" s="131"/>
      <c r="E694" s="131"/>
      <c r="F694" s="140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</row>
    <row r="695" spans="1:24" ht="15.75" customHeight="1" x14ac:dyDescent="0.2">
      <c r="A695" s="131"/>
      <c r="B695" s="131"/>
      <c r="C695" s="131"/>
      <c r="D695" s="131"/>
      <c r="E695" s="131"/>
      <c r="F695" s="140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</row>
    <row r="696" spans="1:24" ht="15.75" customHeight="1" x14ac:dyDescent="0.2">
      <c r="A696" s="131"/>
      <c r="B696" s="131"/>
      <c r="C696" s="131"/>
      <c r="D696" s="131"/>
      <c r="E696" s="131"/>
      <c r="F696" s="140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</row>
    <row r="697" spans="1:24" ht="15.75" customHeight="1" x14ac:dyDescent="0.2">
      <c r="A697" s="131"/>
      <c r="B697" s="131"/>
      <c r="C697" s="131"/>
      <c r="D697" s="131"/>
      <c r="E697" s="131"/>
      <c r="F697" s="140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</row>
    <row r="698" spans="1:24" ht="15.75" customHeight="1" x14ac:dyDescent="0.2">
      <c r="A698" s="131"/>
      <c r="B698" s="131"/>
      <c r="C698" s="131"/>
      <c r="D698" s="131"/>
      <c r="E698" s="131"/>
      <c r="F698" s="140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</row>
    <row r="699" spans="1:24" ht="15.75" customHeight="1" x14ac:dyDescent="0.2">
      <c r="A699" s="131"/>
      <c r="B699" s="131"/>
      <c r="C699" s="131"/>
      <c r="D699" s="131"/>
      <c r="E699" s="131"/>
      <c r="F699" s="140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</row>
    <row r="700" spans="1:24" ht="15.75" customHeight="1" x14ac:dyDescent="0.2">
      <c r="A700" s="131"/>
      <c r="B700" s="131"/>
      <c r="C700" s="131"/>
      <c r="D700" s="131"/>
      <c r="E700" s="131"/>
      <c r="F700" s="140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</row>
    <row r="701" spans="1:24" ht="15.75" customHeight="1" x14ac:dyDescent="0.2">
      <c r="A701" s="131"/>
      <c r="B701" s="131"/>
      <c r="C701" s="131"/>
      <c r="D701" s="131"/>
      <c r="E701" s="131"/>
      <c r="F701" s="140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</row>
    <row r="702" spans="1:24" ht="15.75" customHeight="1" x14ac:dyDescent="0.2">
      <c r="A702" s="131"/>
      <c r="B702" s="131"/>
      <c r="C702" s="131"/>
      <c r="D702" s="131"/>
      <c r="E702" s="131"/>
      <c r="F702" s="140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</row>
    <row r="703" spans="1:24" ht="15.75" customHeight="1" x14ac:dyDescent="0.2">
      <c r="A703" s="131"/>
      <c r="B703" s="131"/>
      <c r="C703" s="131"/>
      <c r="D703" s="131"/>
      <c r="E703" s="131"/>
      <c r="F703" s="140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</row>
    <row r="704" spans="1:24" ht="15.75" customHeight="1" x14ac:dyDescent="0.2">
      <c r="A704" s="131"/>
      <c r="B704" s="131"/>
      <c r="C704" s="131"/>
      <c r="D704" s="131"/>
      <c r="E704" s="131"/>
      <c r="F704" s="140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</row>
    <row r="705" spans="1:24" ht="15.75" customHeight="1" x14ac:dyDescent="0.2">
      <c r="A705" s="131"/>
      <c r="B705" s="131"/>
      <c r="C705" s="131"/>
      <c r="D705" s="131"/>
      <c r="E705" s="131"/>
      <c r="F705" s="140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</row>
    <row r="706" spans="1:24" ht="15.75" customHeight="1" x14ac:dyDescent="0.2">
      <c r="A706" s="131"/>
      <c r="B706" s="131"/>
      <c r="C706" s="131"/>
      <c r="D706" s="131"/>
      <c r="E706" s="131"/>
      <c r="F706" s="140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</row>
    <row r="707" spans="1:24" ht="15.75" customHeight="1" x14ac:dyDescent="0.2">
      <c r="A707" s="131"/>
      <c r="B707" s="131"/>
      <c r="C707" s="131"/>
      <c r="D707" s="131"/>
      <c r="E707" s="131"/>
      <c r="F707" s="140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</row>
    <row r="708" spans="1:24" ht="15.75" customHeight="1" x14ac:dyDescent="0.2">
      <c r="A708" s="131"/>
      <c r="B708" s="131"/>
      <c r="C708" s="131"/>
      <c r="D708" s="131"/>
      <c r="E708" s="131"/>
      <c r="F708" s="140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</row>
    <row r="709" spans="1:24" ht="15.75" customHeight="1" x14ac:dyDescent="0.2">
      <c r="A709" s="131"/>
      <c r="B709" s="131"/>
      <c r="C709" s="131"/>
      <c r="D709" s="131"/>
      <c r="E709" s="131"/>
      <c r="F709" s="140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</row>
    <row r="710" spans="1:24" ht="15.75" customHeight="1" x14ac:dyDescent="0.2">
      <c r="A710" s="131"/>
      <c r="B710" s="131"/>
      <c r="C710" s="131"/>
      <c r="D710" s="131"/>
      <c r="E710" s="131"/>
      <c r="F710" s="140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</row>
    <row r="711" spans="1:24" ht="15.75" customHeight="1" x14ac:dyDescent="0.2">
      <c r="A711" s="131"/>
      <c r="B711" s="131"/>
      <c r="C711" s="131"/>
      <c r="D711" s="131"/>
      <c r="E711" s="131"/>
      <c r="F711" s="140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</row>
    <row r="712" spans="1:24" ht="15.75" customHeight="1" x14ac:dyDescent="0.2">
      <c r="A712" s="131"/>
      <c r="B712" s="131"/>
      <c r="C712" s="131"/>
      <c r="D712" s="131"/>
      <c r="E712" s="131"/>
      <c r="F712" s="140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</row>
    <row r="713" spans="1:24" ht="15.75" customHeight="1" x14ac:dyDescent="0.2">
      <c r="A713" s="131"/>
      <c r="B713" s="131"/>
      <c r="C713" s="131"/>
      <c r="D713" s="131"/>
      <c r="E713" s="131"/>
      <c r="F713" s="140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</row>
    <row r="714" spans="1:24" ht="15.75" customHeight="1" x14ac:dyDescent="0.2">
      <c r="A714" s="131"/>
      <c r="B714" s="131"/>
      <c r="C714" s="131"/>
      <c r="D714" s="131"/>
      <c r="E714" s="131"/>
      <c r="F714" s="140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</row>
    <row r="715" spans="1:24" ht="15.75" customHeight="1" x14ac:dyDescent="0.2">
      <c r="A715" s="131"/>
      <c r="B715" s="131"/>
      <c r="C715" s="131"/>
      <c r="D715" s="131"/>
      <c r="E715" s="131"/>
      <c r="F715" s="140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</row>
    <row r="716" spans="1:24" ht="15.75" customHeight="1" x14ac:dyDescent="0.2">
      <c r="A716" s="131"/>
      <c r="B716" s="131"/>
      <c r="C716" s="131"/>
      <c r="D716" s="131"/>
      <c r="E716" s="131"/>
      <c r="F716" s="140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</row>
    <row r="717" spans="1:24" ht="15.75" customHeight="1" x14ac:dyDescent="0.2">
      <c r="A717" s="131"/>
      <c r="B717" s="131"/>
      <c r="C717" s="131"/>
      <c r="D717" s="131"/>
      <c r="E717" s="131"/>
      <c r="F717" s="140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</row>
    <row r="718" spans="1:24" ht="15.75" customHeight="1" x14ac:dyDescent="0.2">
      <c r="A718" s="131"/>
      <c r="B718" s="131"/>
      <c r="C718" s="131"/>
      <c r="D718" s="131"/>
      <c r="E718" s="131"/>
      <c r="F718" s="140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</row>
    <row r="719" spans="1:24" ht="15.75" customHeight="1" x14ac:dyDescent="0.2">
      <c r="A719" s="131"/>
      <c r="B719" s="131"/>
      <c r="C719" s="131"/>
      <c r="D719" s="131"/>
      <c r="E719" s="131"/>
      <c r="F719" s="140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</row>
    <row r="720" spans="1:24" ht="15.75" customHeight="1" x14ac:dyDescent="0.2">
      <c r="A720" s="131"/>
      <c r="B720" s="131"/>
      <c r="C720" s="131"/>
      <c r="D720" s="131"/>
      <c r="E720" s="131"/>
      <c r="F720" s="140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</row>
    <row r="721" spans="1:24" ht="15.75" customHeight="1" x14ac:dyDescent="0.2">
      <c r="A721" s="131"/>
      <c r="B721" s="131"/>
      <c r="C721" s="131"/>
      <c r="D721" s="131"/>
      <c r="E721" s="131"/>
      <c r="F721" s="140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</row>
    <row r="722" spans="1:24" ht="15.75" customHeight="1" x14ac:dyDescent="0.2">
      <c r="A722" s="131"/>
      <c r="B722" s="131"/>
      <c r="C722" s="131"/>
      <c r="D722" s="131"/>
      <c r="E722" s="131"/>
      <c r="F722" s="140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</row>
    <row r="723" spans="1:24" ht="15.75" customHeight="1" x14ac:dyDescent="0.2">
      <c r="A723" s="131"/>
      <c r="B723" s="131"/>
      <c r="C723" s="131"/>
      <c r="D723" s="131"/>
      <c r="E723" s="131"/>
      <c r="F723" s="140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</row>
    <row r="724" spans="1:24" ht="15.75" customHeight="1" x14ac:dyDescent="0.2">
      <c r="A724" s="131"/>
      <c r="B724" s="131"/>
      <c r="C724" s="131"/>
      <c r="D724" s="131"/>
      <c r="E724" s="131"/>
      <c r="F724" s="140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</row>
    <row r="725" spans="1:24" ht="15.75" customHeight="1" x14ac:dyDescent="0.2">
      <c r="A725" s="131"/>
      <c r="B725" s="131"/>
      <c r="C725" s="131"/>
      <c r="D725" s="131"/>
      <c r="E725" s="131"/>
      <c r="F725" s="140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</row>
    <row r="726" spans="1:24" ht="15.75" customHeight="1" x14ac:dyDescent="0.2">
      <c r="A726" s="131"/>
      <c r="B726" s="131"/>
      <c r="C726" s="131"/>
      <c r="D726" s="131"/>
      <c r="E726" s="131"/>
      <c r="F726" s="140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</row>
    <row r="727" spans="1:24" ht="15.75" customHeight="1" x14ac:dyDescent="0.2">
      <c r="A727" s="131"/>
      <c r="B727" s="131"/>
      <c r="C727" s="131"/>
      <c r="D727" s="131"/>
      <c r="E727" s="131"/>
      <c r="F727" s="140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</row>
    <row r="728" spans="1:24" ht="15.75" customHeight="1" x14ac:dyDescent="0.2">
      <c r="A728" s="131"/>
      <c r="B728" s="131"/>
      <c r="C728" s="131"/>
      <c r="D728" s="131"/>
      <c r="E728" s="131"/>
      <c r="F728" s="140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</row>
    <row r="729" spans="1:24" ht="15.75" customHeight="1" x14ac:dyDescent="0.2">
      <c r="A729" s="131"/>
      <c r="B729" s="131"/>
      <c r="C729" s="131"/>
      <c r="D729" s="131"/>
      <c r="E729" s="131"/>
      <c r="F729" s="140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</row>
    <row r="730" spans="1:24" ht="15.75" customHeight="1" x14ac:dyDescent="0.2">
      <c r="A730" s="131"/>
      <c r="B730" s="131"/>
      <c r="C730" s="131"/>
      <c r="D730" s="131"/>
      <c r="E730" s="131"/>
      <c r="F730" s="140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</row>
    <row r="731" spans="1:24" ht="15.75" customHeight="1" x14ac:dyDescent="0.2">
      <c r="A731" s="131"/>
      <c r="B731" s="131"/>
      <c r="C731" s="131"/>
      <c r="D731" s="131"/>
      <c r="E731" s="131"/>
      <c r="F731" s="140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</row>
    <row r="732" spans="1:24" ht="15.75" customHeight="1" x14ac:dyDescent="0.2">
      <c r="A732" s="131"/>
      <c r="B732" s="131"/>
      <c r="C732" s="131"/>
      <c r="D732" s="131"/>
      <c r="E732" s="131"/>
      <c r="F732" s="140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</row>
    <row r="733" spans="1:24" ht="15.75" customHeight="1" x14ac:dyDescent="0.2">
      <c r="A733" s="131"/>
      <c r="B733" s="131"/>
      <c r="C733" s="131"/>
      <c r="D733" s="131"/>
      <c r="E733" s="131"/>
      <c r="F733" s="140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</row>
    <row r="734" spans="1:24" ht="15.75" customHeight="1" x14ac:dyDescent="0.2">
      <c r="A734" s="131"/>
      <c r="B734" s="131"/>
      <c r="C734" s="131"/>
      <c r="D734" s="131"/>
      <c r="E734" s="131"/>
      <c r="F734" s="140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</row>
    <row r="735" spans="1:24" ht="15.75" customHeight="1" x14ac:dyDescent="0.2">
      <c r="A735" s="131"/>
      <c r="B735" s="131"/>
      <c r="C735" s="131"/>
      <c r="D735" s="131"/>
      <c r="E735" s="131"/>
      <c r="F735" s="140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</row>
    <row r="736" spans="1:24" ht="15.75" customHeight="1" x14ac:dyDescent="0.2">
      <c r="A736" s="131"/>
      <c r="B736" s="131"/>
      <c r="C736" s="131"/>
      <c r="D736" s="131"/>
      <c r="E736" s="131"/>
      <c r="F736" s="140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</row>
    <row r="737" spans="1:24" ht="15.75" customHeight="1" x14ac:dyDescent="0.2">
      <c r="A737" s="131"/>
      <c r="B737" s="131"/>
      <c r="C737" s="131"/>
      <c r="D737" s="131"/>
      <c r="E737" s="131"/>
      <c r="F737" s="140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</row>
    <row r="738" spans="1:24" ht="15.75" customHeight="1" x14ac:dyDescent="0.2">
      <c r="A738" s="131"/>
      <c r="B738" s="131"/>
      <c r="C738" s="131"/>
      <c r="D738" s="131"/>
      <c r="E738" s="131"/>
      <c r="F738" s="140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</row>
    <row r="739" spans="1:24" ht="15.75" customHeight="1" x14ac:dyDescent="0.2">
      <c r="A739" s="131"/>
      <c r="B739" s="131"/>
      <c r="C739" s="131"/>
      <c r="D739" s="131"/>
      <c r="E739" s="131"/>
      <c r="F739" s="140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</row>
    <row r="740" spans="1:24" ht="15.75" customHeight="1" x14ac:dyDescent="0.2">
      <c r="A740" s="131"/>
      <c r="B740" s="131"/>
      <c r="C740" s="131"/>
      <c r="D740" s="131"/>
      <c r="E740" s="131"/>
      <c r="F740" s="140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</row>
    <row r="741" spans="1:24" ht="15.75" customHeight="1" x14ac:dyDescent="0.2">
      <c r="A741" s="131"/>
      <c r="B741" s="131"/>
      <c r="C741" s="131"/>
      <c r="D741" s="131"/>
      <c r="E741" s="131"/>
      <c r="F741" s="140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</row>
    <row r="742" spans="1:24" ht="15.75" customHeight="1" x14ac:dyDescent="0.2">
      <c r="A742" s="131"/>
      <c r="B742" s="131"/>
      <c r="C742" s="131"/>
      <c r="D742" s="131"/>
      <c r="E742" s="131"/>
      <c r="F742" s="140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</row>
    <row r="743" spans="1:24" ht="15.75" customHeight="1" x14ac:dyDescent="0.2">
      <c r="A743" s="131"/>
      <c r="B743" s="131"/>
      <c r="C743" s="131"/>
      <c r="D743" s="131"/>
      <c r="E743" s="131"/>
      <c r="F743" s="140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</row>
    <row r="744" spans="1:24" ht="15.75" customHeight="1" x14ac:dyDescent="0.2">
      <c r="A744" s="131"/>
      <c r="B744" s="131"/>
      <c r="C744" s="131"/>
      <c r="D744" s="131"/>
      <c r="E744" s="131"/>
      <c r="F744" s="140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</row>
    <row r="745" spans="1:24" ht="15.75" customHeight="1" x14ac:dyDescent="0.2">
      <c r="A745" s="131"/>
      <c r="B745" s="131"/>
      <c r="C745" s="131"/>
      <c r="D745" s="131"/>
      <c r="E745" s="131"/>
      <c r="F745" s="140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</row>
    <row r="746" spans="1:24" ht="15.75" customHeight="1" x14ac:dyDescent="0.2">
      <c r="A746" s="131"/>
      <c r="B746" s="131"/>
      <c r="C746" s="131"/>
      <c r="D746" s="131"/>
      <c r="E746" s="131"/>
      <c r="F746" s="140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</row>
    <row r="747" spans="1:24" ht="15.75" customHeight="1" x14ac:dyDescent="0.2">
      <c r="A747" s="131"/>
      <c r="B747" s="131"/>
      <c r="C747" s="131"/>
      <c r="D747" s="131"/>
      <c r="E747" s="131"/>
      <c r="F747" s="140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</row>
    <row r="748" spans="1:24" ht="15.75" customHeight="1" x14ac:dyDescent="0.2">
      <c r="A748" s="131"/>
      <c r="B748" s="131"/>
      <c r="C748" s="131"/>
      <c r="D748" s="131"/>
      <c r="E748" s="131"/>
      <c r="F748" s="140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</row>
    <row r="749" spans="1:24" ht="15.75" customHeight="1" x14ac:dyDescent="0.2">
      <c r="A749" s="131"/>
      <c r="B749" s="131"/>
      <c r="C749" s="131"/>
      <c r="D749" s="131"/>
      <c r="E749" s="131"/>
      <c r="F749" s="140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</row>
    <row r="750" spans="1:24" ht="15.75" customHeight="1" x14ac:dyDescent="0.2">
      <c r="A750" s="131"/>
      <c r="B750" s="131"/>
      <c r="C750" s="131"/>
      <c r="D750" s="131"/>
      <c r="E750" s="131"/>
      <c r="F750" s="140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</row>
    <row r="751" spans="1:24" ht="15.75" customHeight="1" x14ac:dyDescent="0.2">
      <c r="A751" s="131"/>
      <c r="B751" s="131"/>
      <c r="C751" s="131"/>
      <c r="D751" s="131"/>
      <c r="E751" s="131"/>
      <c r="F751" s="140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</row>
    <row r="752" spans="1:24" ht="15.75" customHeight="1" x14ac:dyDescent="0.2">
      <c r="A752" s="131"/>
      <c r="B752" s="131"/>
      <c r="C752" s="131"/>
      <c r="D752" s="131"/>
      <c r="E752" s="131"/>
      <c r="F752" s="140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</row>
    <row r="753" spans="1:24" ht="15.75" customHeight="1" x14ac:dyDescent="0.2">
      <c r="A753" s="131"/>
      <c r="B753" s="131"/>
      <c r="C753" s="131"/>
      <c r="D753" s="131"/>
      <c r="E753" s="131"/>
      <c r="F753" s="140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</row>
    <row r="754" spans="1:24" ht="15.75" customHeight="1" x14ac:dyDescent="0.2">
      <c r="A754" s="131"/>
      <c r="B754" s="131"/>
      <c r="C754" s="131"/>
      <c r="D754" s="131"/>
      <c r="E754" s="131"/>
      <c r="F754" s="140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</row>
    <row r="755" spans="1:24" ht="15.75" customHeight="1" x14ac:dyDescent="0.2">
      <c r="A755" s="131"/>
      <c r="B755" s="131"/>
      <c r="C755" s="131"/>
      <c r="D755" s="131"/>
      <c r="E755" s="131"/>
      <c r="F755" s="140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</row>
    <row r="756" spans="1:24" ht="15.75" customHeight="1" x14ac:dyDescent="0.2">
      <c r="A756" s="131"/>
      <c r="B756" s="131"/>
      <c r="C756" s="131"/>
      <c r="D756" s="131"/>
      <c r="E756" s="131"/>
      <c r="F756" s="140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</row>
    <row r="757" spans="1:24" ht="15.75" customHeight="1" x14ac:dyDescent="0.2">
      <c r="A757" s="131"/>
      <c r="B757" s="131"/>
      <c r="C757" s="131"/>
      <c r="D757" s="131"/>
      <c r="E757" s="131"/>
      <c r="F757" s="140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</row>
    <row r="758" spans="1:24" ht="15.75" customHeight="1" x14ac:dyDescent="0.2">
      <c r="A758" s="131"/>
      <c r="B758" s="131"/>
      <c r="C758" s="131"/>
      <c r="D758" s="131"/>
      <c r="E758" s="131"/>
      <c r="F758" s="140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</row>
    <row r="759" spans="1:24" ht="15.75" customHeight="1" x14ac:dyDescent="0.2">
      <c r="A759" s="131"/>
      <c r="B759" s="131"/>
      <c r="C759" s="131"/>
      <c r="D759" s="131"/>
      <c r="E759" s="131"/>
      <c r="F759" s="140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</row>
    <row r="760" spans="1:24" ht="15.75" customHeight="1" x14ac:dyDescent="0.2">
      <c r="A760" s="131"/>
      <c r="B760" s="131"/>
      <c r="C760" s="131"/>
      <c r="D760" s="131"/>
      <c r="E760" s="131"/>
      <c r="F760" s="140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</row>
    <row r="761" spans="1:24" ht="15.75" customHeight="1" x14ac:dyDescent="0.2">
      <c r="A761" s="131"/>
      <c r="B761" s="131"/>
      <c r="C761" s="131"/>
      <c r="D761" s="131"/>
      <c r="E761" s="131"/>
      <c r="F761" s="140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</row>
    <row r="762" spans="1:24" ht="15.75" customHeight="1" x14ac:dyDescent="0.2">
      <c r="A762" s="131"/>
      <c r="B762" s="131"/>
      <c r="C762" s="131"/>
      <c r="D762" s="131"/>
      <c r="E762" s="131"/>
      <c r="F762" s="140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</row>
    <row r="763" spans="1:24" ht="15.75" customHeight="1" x14ac:dyDescent="0.2">
      <c r="A763" s="131"/>
      <c r="B763" s="131"/>
      <c r="C763" s="131"/>
      <c r="D763" s="131"/>
      <c r="E763" s="131"/>
      <c r="F763" s="140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</row>
    <row r="764" spans="1:24" ht="15.75" customHeight="1" x14ac:dyDescent="0.2">
      <c r="A764" s="131"/>
      <c r="B764" s="131"/>
      <c r="C764" s="131"/>
      <c r="D764" s="131"/>
      <c r="E764" s="131"/>
      <c r="F764" s="140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</row>
    <row r="765" spans="1:24" ht="15.75" customHeight="1" x14ac:dyDescent="0.2">
      <c r="A765" s="131"/>
      <c r="B765" s="131"/>
      <c r="C765" s="131"/>
      <c r="D765" s="131"/>
      <c r="E765" s="131"/>
      <c r="F765" s="140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</row>
    <row r="766" spans="1:24" ht="15.75" customHeight="1" x14ac:dyDescent="0.2">
      <c r="A766" s="131"/>
      <c r="B766" s="131"/>
      <c r="C766" s="131"/>
      <c r="D766" s="131"/>
      <c r="E766" s="131"/>
      <c r="F766" s="140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</row>
    <row r="767" spans="1:24" ht="15.75" customHeight="1" x14ac:dyDescent="0.2">
      <c r="A767" s="131"/>
      <c r="B767" s="131"/>
      <c r="C767" s="131"/>
      <c r="D767" s="131"/>
      <c r="E767" s="131"/>
      <c r="F767" s="140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</row>
    <row r="768" spans="1:24" ht="15.75" customHeight="1" x14ac:dyDescent="0.2">
      <c r="A768" s="131"/>
      <c r="B768" s="131"/>
      <c r="C768" s="131"/>
      <c r="D768" s="131"/>
      <c r="E768" s="131"/>
      <c r="F768" s="140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</row>
    <row r="769" spans="1:24" ht="15.75" customHeight="1" x14ac:dyDescent="0.2">
      <c r="A769" s="131"/>
      <c r="B769" s="131"/>
      <c r="C769" s="131"/>
      <c r="D769" s="131"/>
      <c r="E769" s="131"/>
      <c r="F769" s="140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</row>
    <row r="770" spans="1:24" ht="15.75" customHeight="1" x14ac:dyDescent="0.2">
      <c r="A770" s="131"/>
      <c r="B770" s="131"/>
      <c r="C770" s="131"/>
      <c r="D770" s="131"/>
      <c r="E770" s="131"/>
      <c r="F770" s="140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</row>
    <row r="771" spans="1:24" ht="15.75" customHeight="1" x14ac:dyDescent="0.2">
      <c r="A771" s="131"/>
      <c r="B771" s="131"/>
      <c r="C771" s="131"/>
      <c r="D771" s="131"/>
      <c r="E771" s="131"/>
      <c r="F771" s="140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</row>
    <row r="772" spans="1:24" ht="15.75" customHeight="1" x14ac:dyDescent="0.2">
      <c r="A772" s="131"/>
      <c r="B772" s="131"/>
      <c r="C772" s="131"/>
      <c r="D772" s="131"/>
      <c r="E772" s="131"/>
      <c r="F772" s="140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</row>
    <row r="773" spans="1:24" ht="15.75" customHeight="1" x14ac:dyDescent="0.2">
      <c r="A773" s="131"/>
      <c r="B773" s="131"/>
      <c r="C773" s="131"/>
      <c r="D773" s="131"/>
      <c r="E773" s="131"/>
      <c r="F773" s="140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</row>
    <row r="774" spans="1:24" ht="15.75" customHeight="1" x14ac:dyDescent="0.2">
      <c r="A774" s="131"/>
      <c r="B774" s="131"/>
      <c r="C774" s="131"/>
      <c r="D774" s="131"/>
      <c r="E774" s="131"/>
      <c r="F774" s="140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</row>
    <row r="775" spans="1:24" ht="15.75" customHeight="1" x14ac:dyDescent="0.2">
      <c r="A775" s="131"/>
      <c r="B775" s="131"/>
      <c r="C775" s="131"/>
      <c r="D775" s="131"/>
      <c r="E775" s="131"/>
      <c r="F775" s="140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</row>
    <row r="776" spans="1:24" ht="15.75" customHeight="1" x14ac:dyDescent="0.2">
      <c r="A776" s="131"/>
      <c r="B776" s="131"/>
      <c r="C776" s="131"/>
      <c r="D776" s="131"/>
      <c r="E776" s="131"/>
      <c r="F776" s="140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</row>
    <row r="777" spans="1:24" ht="15.75" customHeight="1" x14ac:dyDescent="0.2">
      <c r="A777" s="131"/>
      <c r="B777" s="131"/>
      <c r="C777" s="131"/>
      <c r="D777" s="131"/>
      <c r="E777" s="131"/>
      <c r="F777" s="140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</row>
    <row r="778" spans="1:24" ht="15.75" customHeight="1" x14ac:dyDescent="0.2">
      <c r="A778" s="131"/>
      <c r="B778" s="131"/>
      <c r="C778" s="131"/>
      <c r="D778" s="131"/>
      <c r="E778" s="131"/>
      <c r="F778" s="140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</row>
    <row r="779" spans="1:24" ht="15.75" customHeight="1" x14ac:dyDescent="0.2">
      <c r="A779" s="131"/>
      <c r="B779" s="131"/>
      <c r="C779" s="131"/>
      <c r="D779" s="131"/>
      <c r="E779" s="131"/>
      <c r="F779" s="140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</row>
    <row r="780" spans="1:24" ht="15.75" customHeight="1" x14ac:dyDescent="0.2">
      <c r="A780" s="131"/>
      <c r="B780" s="131"/>
      <c r="C780" s="131"/>
      <c r="D780" s="131"/>
      <c r="E780" s="131"/>
      <c r="F780" s="140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</row>
    <row r="781" spans="1:24" ht="15.75" customHeight="1" x14ac:dyDescent="0.2">
      <c r="A781" s="131"/>
      <c r="B781" s="131"/>
      <c r="C781" s="131"/>
      <c r="D781" s="131"/>
      <c r="E781" s="131"/>
      <c r="F781" s="140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</row>
    <row r="782" spans="1:24" ht="15.75" customHeight="1" x14ac:dyDescent="0.2">
      <c r="A782" s="131"/>
      <c r="B782" s="131"/>
      <c r="C782" s="131"/>
      <c r="D782" s="131"/>
      <c r="E782" s="131"/>
      <c r="F782" s="140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</row>
    <row r="783" spans="1:24" ht="15.75" customHeight="1" x14ac:dyDescent="0.2">
      <c r="A783" s="131"/>
      <c r="B783" s="131"/>
      <c r="C783" s="131"/>
      <c r="D783" s="131"/>
      <c r="E783" s="131"/>
      <c r="F783" s="140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</row>
    <row r="784" spans="1:24" ht="15.75" customHeight="1" x14ac:dyDescent="0.2">
      <c r="A784" s="131"/>
      <c r="B784" s="131"/>
      <c r="C784" s="131"/>
      <c r="D784" s="131"/>
      <c r="E784" s="131"/>
      <c r="F784" s="140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</row>
    <row r="785" spans="1:24" ht="15.75" customHeight="1" x14ac:dyDescent="0.2">
      <c r="A785" s="131"/>
      <c r="B785" s="131"/>
      <c r="C785" s="131"/>
      <c r="D785" s="131"/>
      <c r="E785" s="131"/>
      <c r="F785" s="140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</row>
    <row r="786" spans="1:24" ht="15.75" customHeight="1" x14ac:dyDescent="0.2">
      <c r="A786" s="131"/>
      <c r="B786" s="131"/>
      <c r="C786" s="131"/>
      <c r="D786" s="131"/>
      <c r="E786" s="131"/>
      <c r="F786" s="140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</row>
    <row r="787" spans="1:24" ht="15.75" customHeight="1" x14ac:dyDescent="0.2">
      <c r="A787" s="131"/>
      <c r="B787" s="131"/>
      <c r="C787" s="131"/>
      <c r="D787" s="131"/>
      <c r="E787" s="131"/>
      <c r="F787" s="140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</row>
    <row r="788" spans="1:24" ht="15.75" customHeight="1" x14ac:dyDescent="0.2">
      <c r="A788" s="131"/>
      <c r="B788" s="131"/>
      <c r="C788" s="131"/>
      <c r="D788" s="131"/>
      <c r="E788" s="131"/>
      <c r="F788" s="140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</row>
    <row r="789" spans="1:24" ht="15.75" customHeight="1" x14ac:dyDescent="0.2">
      <c r="A789" s="131"/>
      <c r="B789" s="131"/>
      <c r="C789" s="131"/>
      <c r="D789" s="131"/>
      <c r="E789" s="131"/>
      <c r="F789" s="140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</row>
    <row r="790" spans="1:24" ht="15.75" customHeight="1" x14ac:dyDescent="0.2">
      <c r="A790" s="131"/>
      <c r="B790" s="131"/>
      <c r="C790" s="131"/>
      <c r="D790" s="131"/>
      <c r="E790" s="131"/>
      <c r="F790" s="140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</row>
    <row r="791" spans="1:24" ht="15.75" customHeight="1" x14ac:dyDescent="0.2">
      <c r="A791" s="131"/>
      <c r="B791" s="131"/>
      <c r="C791" s="131"/>
      <c r="D791" s="131"/>
      <c r="E791" s="131"/>
      <c r="F791" s="140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</row>
    <row r="792" spans="1:24" ht="15.75" customHeight="1" x14ac:dyDescent="0.2">
      <c r="A792" s="131"/>
      <c r="B792" s="131"/>
      <c r="C792" s="131"/>
      <c r="D792" s="131"/>
      <c r="E792" s="131"/>
      <c r="F792" s="140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</row>
    <row r="793" spans="1:24" ht="15.75" customHeight="1" x14ac:dyDescent="0.2">
      <c r="A793" s="131"/>
      <c r="B793" s="131"/>
      <c r="C793" s="131"/>
      <c r="D793" s="131"/>
      <c r="E793" s="131"/>
      <c r="F793" s="140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</row>
    <row r="794" spans="1:24" ht="15.75" customHeight="1" x14ac:dyDescent="0.2">
      <c r="A794" s="131"/>
      <c r="B794" s="131"/>
      <c r="C794" s="131"/>
      <c r="D794" s="131"/>
      <c r="E794" s="131"/>
      <c r="F794" s="140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</row>
    <row r="795" spans="1:24" ht="15.75" customHeight="1" x14ac:dyDescent="0.2">
      <c r="A795" s="131"/>
      <c r="B795" s="131"/>
      <c r="C795" s="131"/>
      <c r="D795" s="131"/>
      <c r="E795" s="131"/>
      <c r="F795" s="140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</row>
    <row r="796" spans="1:24" ht="15.75" customHeight="1" x14ac:dyDescent="0.2">
      <c r="A796" s="131"/>
      <c r="B796" s="131"/>
      <c r="C796" s="131"/>
      <c r="D796" s="131"/>
      <c r="E796" s="131"/>
      <c r="F796" s="140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</row>
    <row r="797" spans="1:24" ht="15.75" customHeight="1" x14ac:dyDescent="0.2">
      <c r="A797" s="131"/>
      <c r="B797" s="131"/>
      <c r="C797" s="131"/>
      <c r="D797" s="131"/>
      <c r="E797" s="131"/>
      <c r="F797" s="140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</row>
    <row r="798" spans="1:24" ht="15.75" customHeight="1" x14ac:dyDescent="0.2">
      <c r="A798" s="131"/>
      <c r="B798" s="131"/>
      <c r="C798" s="131"/>
      <c r="D798" s="131"/>
      <c r="E798" s="131"/>
      <c r="F798" s="140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</row>
    <row r="799" spans="1:24" ht="15.75" customHeight="1" x14ac:dyDescent="0.2">
      <c r="A799" s="131"/>
      <c r="B799" s="131"/>
      <c r="C799" s="131"/>
      <c r="D799" s="131"/>
      <c r="E799" s="131"/>
      <c r="F799" s="140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</row>
    <row r="800" spans="1:24" ht="15.75" customHeight="1" x14ac:dyDescent="0.2">
      <c r="A800" s="131"/>
      <c r="B800" s="131"/>
      <c r="C800" s="131"/>
      <c r="D800" s="131"/>
      <c r="E800" s="131"/>
      <c r="F800" s="140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</row>
    <row r="801" spans="1:24" ht="15.75" customHeight="1" x14ac:dyDescent="0.2">
      <c r="A801" s="131"/>
      <c r="B801" s="131"/>
      <c r="C801" s="131"/>
      <c r="D801" s="131"/>
      <c r="E801" s="131"/>
      <c r="F801" s="140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</row>
    <row r="802" spans="1:24" ht="15.75" customHeight="1" x14ac:dyDescent="0.2">
      <c r="A802" s="131"/>
      <c r="B802" s="131"/>
      <c r="C802" s="131"/>
      <c r="D802" s="131"/>
      <c r="E802" s="131"/>
      <c r="F802" s="140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</row>
    <row r="803" spans="1:24" ht="15.75" customHeight="1" x14ac:dyDescent="0.2">
      <c r="A803" s="131"/>
      <c r="B803" s="131"/>
      <c r="C803" s="131"/>
      <c r="D803" s="131"/>
      <c r="E803" s="131"/>
      <c r="F803" s="140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</row>
    <row r="804" spans="1:24" ht="15.75" customHeight="1" x14ac:dyDescent="0.2">
      <c r="A804" s="131"/>
      <c r="B804" s="131"/>
      <c r="C804" s="131"/>
      <c r="D804" s="131"/>
      <c r="E804" s="131"/>
      <c r="F804" s="140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</row>
    <row r="805" spans="1:24" ht="15.75" customHeight="1" x14ac:dyDescent="0.2">
      <c r="A805" s="131"/>
      <c r="B805" s="131"/>
      <c r="C805" s="131"/>
      <c r="D805" s="131"/>
      <c r="E805" s="131"/>
      <c r="F805" s="140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</row>
    <row r="806" spans="1:24" ht="15.75" customHeight="1" x14ac:dyDescent="0.2">
      <c r="A806" s="131"/>
      <c r="B806" s="131"/>
      <c r="C806" s="131"/>
      <c r="D806" s="131"/>
      <c r="E806" s="131"/>
      <c r="F806" s="140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</row>
    <row r="807" spans="1:24" ht="15.75" customHeight="1" x14ac:dyDescent="0.2">
      <c r="A807" s="131"/>
      <c r="B807" s="131"/>
      <c r="C807" s="131"/>
      <c r="D807" s="131"/>
      <c r="E807" s="131"/>
      <c r="F807" s="140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</row>
    <row r="808" spans="1:24" ht="15.75" customHeight="1" x14ac:dyDescent="0.2">
      <c r="A808" s="131"/>
      <c r="B808" s="131"/>
      <c r="C808" s="131"/>
      <c r="D808" s="131"/>
      <c r="E808" s="131"/>
      <c r="F808" s="140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</row>
    <row r="809" spans="1:24" ht="15.75" customHeight="1" x14ac:dyDescent="0.2">
      <c r="A809" s="131"/>
      <c r="B809" s="131"/>
      <c r="C809" s="131"/>
      <c r="D809" s="131"/>
      <c r="E809" s="131"/>
      <c r="F809" s="140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</row>
    <row r="810" spans="1:24" ht="15.75" customHeight="1" x14ac:dyDescent="0.2">
      <c r="A810" s="131"/>
      <c r="B810" s="131"/>
      <c r="C810" s="131"/>
      <c r="D810" s="131"/>
      <c r="E810" s="131"/>
      <c r="F810" s="140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</row>
    <row r="811" spans="1:24" ht="15.75" customHeight="1" x14ac:dyDescent="0.2">
      <c r="A811" s="131"/>
      <c r="B811" s="131"/>
      <c r="C811" s="131"/>
      <c r="D811" s="131"/>
      <c r="E811" s="131"/>
      <c r="F811" s="140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</row>
    <row r="812" spans="1:24" ht="15.75" customHeight="1" x14ac:dyDescent="0.2">
      <c r="A812" s="131"/>
      <c r="B812" s="131"/>
      <c r="C812" s="131"/>
      <c r="D812" s="131"/>
      <c r="E812" s="131"/>
      <c r="F812" s="140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</row>
    <row r="813" spans="1:24" ht="15.75" customHeight="1" x14ac:dyDescent="0.2">
      <c r="A813" s="131"/>
      <c r="B813" s="131"/>
      <c r="C813" s="131"/>
      <c r="D813" s="131"/>
      <c r="E813" s="131"/>
      <c r="F813" s="140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</row>
    <row r="814" spans="1:24" ht="15.75" customHeight="1" x14ac:dyDescent="0.2">
      <c r="A814" s="131"/>
      <c r="B814" s="131"/>
      <c r="C814" s="131"/>
      <c r="D814" s="131"/>
      <c r="E814" s="131"/>
      <c r="F814" s="140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</row>
    <row r="815" spans="1:24" ht="15.75" customHeight="1" x14ac:dyDescent="0.2">
      <c r="A815" s="131"/>
      <c r="B815" s="131"/>
      <c r="C815" s="131"/>
      <c r="D815" s="131"/>
      <c r="E815" s="131"/>
      <c r="F815" s="140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</row>
    <row r="816" spans="1:24" ht="15.75" customHeight="1" x14ac:dyDescent="0.2">
      <c r="A816" s="131"/>
      <c r="B816" s="131"/>
      <c r="C816" s="131"/>
      <c r="D816" s="131"/>
      <c r="E816" s="131"/>
      <c r="F816" s="140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</row>
    <row r="817" spans="1:24" ht="15.75" customHeight="1" x14ac:dyDescent="0.2">
      <c r="A817" s="131"/>
      <c r="B817" s="131"/>
      <c r="C817" s="131"/>
      <c r="D817" s="131"/>
      <c r="E817" s="131"/>
      <c r="F817" s="140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</row>
    <row r="818" spans="1:24" ht="15.75" customHeight="1" x14ac:dyDescent="0.2">
      <c r="A818" s="131"/>
      <c r="B818" s="131"/>
      <c r="C818" s="131"/>
      <c r="D818" s="131"/>
      <c r="E818" s="131"/>
      <c r="F818" s="140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</row>
    <row r="819" spans="1:24" ht="15.75" customHeight="1" x14ac:dyDescent="0.2">
      <c r="A819" s="131"/>
      <c r="B819" s="131"/>
      <c r="C819" s="131"/>
      <c r="D819" s="131"/>
      <c r="E819" s="131"/>
      <c r="F819" s="140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</row>
    <row r="820" spans="1:24" ht="15.75" customHeight="1" x14ac:dyDescent="0.2">
      <c r="A820" s="131"/>
      <c r="B820" s="131"/>
      <c r="C820" s="131"/>
      <c r="D820" s="131"/>
      <c r="E820" s="131"/>
      <c r="F820" s="140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</row>
    <row r="821" spans="1:24" ht="15.75" customHeight="1" x14ac:dyDescent="0.2">
      <c r="A821" s="131"/>
      <c r="B821" s="131"/>
      <c r="C821" s="131"/>
      <c r="D821" s="131"/>
      <c r="E821" s="131"/>
      <c r="F821" s="140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</row>
    <row r="822" spans="1:24" ht="15.75" customHeight="1" x14ac:dyDescent="0.2">
      <c r="A822" s="131"/>
      <c r="B822" s="131"/>
      <c r="C822" s="131"/>
      <c r="D822" s="131"/>
      <c r="E822" s="131"/>
      <c r="F822" s="140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</row>
    <row r="823" spans="1:24" ht="15.75" customHeight="1" x14ac:dyDescent="0.2">
      <c r="A823" s="131"/>
      <c r="B823" s="131"/>
      <c r="C823" s="131"/>
      <c r="D823" s="131"/>
      <c r="E823" s="131"/>
      <c r="F823" s="140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</row>
    <row r="824" spans="1:24" ht="15.75" customHeight="1" x14ac:dyDescent="0.2">
      <c r="A824" s="131"/>
      <c r="B824" s="131"/>
      <c r="C824" s="131"/>
      <c r="D824" s="131"/>
      <c r="E824" s="131"/>
      <c r="F824" s="140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</row>
    <row r="825" spans="1:24" ht="15.75" customHeight="1" x14ac:dyDescent="0.2">
      <c r="A825" s="131"/>
      <c r="B825" s="131"/>
      <c r="C825" s="131"/>
      <c r="D825" s="131"/>
      <c r="E825" s="131"/>
      <c r="F825" s="140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</row>
    <row r="826" spans="1:24" ht="15.75" customHeight="1" x14ac:dyDescent="0.2">
      <c r="A826" s="131"/>
      <c r="B826" s="131"/>
      <c r="C826" s="131"/>
      <c r="D826" s="131"/>
      <c r="E826" s="131"/>
      <c r="F826" s="140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</row>
    <row r="827" spans="1:24" ht="15.75" customHeight="1" x14ac:dyDescent="0.2">
      <c r="A827" s="131"/>
      <c r="B827" s="131"/>
      <c r="C827" s="131"/>
      <c r="D827" s="131"/>
      <c r="E827" s="131"/>
      <c r="F827" s="140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</row>
    <row r="828" spans="1:24" ht="15.75" customHeight="1" x14ac:dyDescent="0.2">
      <c r="A828" s="131"/>
      <c r="B828" s="131"/>
      <c r="C828" s="131"/>
      <c r="D828" s="131"/>
      <c r="E828" s="131"/>
      <c r="F828" s="140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</row>
    <row r="829" spans="1:24" ht="15.75" customHeight="1" x14ac:dyDescent="0.2">
      <c r="A829" s="131"/>
      <c r="B829" s="131"/>
      <c r="C829" s="131"/>
      <c r="D829" s="131"/>
      <c r="E829" s="131"/>
      <c r="F829" s="140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</row>
    <row r="830" spans="1:24" ht="15.75" customHeight="1" x14ac:dyDescent="0.2">
      <c r="A830" s="131"/>
      <c r="B830" s="131"/>
      <c r="C830" s="131"/>
      <c r="D830" s="131"/>
      <c r="E830" s="131"/>
      <c r="F830" s="140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</row>
    <row r="831" spans="1:24" ht="15.75" customHeight="1" x14ac:dyDescent="0.2">
      <c r="A831" s="131"/>
      <c r="B831" s="131"/>
      <c r="C831" s="131"/>
      <c r="D831" s="131"/>
      <c r="E831" s="131"/>
      <c r="F831" s="140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</row>
    <row r="832" spans="1:24" ht="15.75" customHeight="1" x14ac:dyDescent="0.2">
      <c r="A832" s="131"/>
      <c r="B832" s="131"/>
      <c r="C832" s="131"/>
      <c r="D832" s="131"/>
      <c r="E832" s="131"/>
      <c r="F832" s="140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</row>
    <row r="833" spans="1:24" ht="15.75" customHeight="1" x14ac:dyDescent="0.2">
      <c r="A833" s="131"/>
      <c r="B833" s="131"/>
      <c r="C833" s="131"/>
      <c r="D833" s="131"/>
      <c r="E833" s="131"/>
      <c r="F833" s="140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</row>
    <row r="834" spans="1:24" ht="15.75" customHeight="1" x14ac:dyDescent="0.2">
      <c r="A834" s="131"/>
      <c r="B834" s="131"/>
      <c r="C834" s="131"/>
      <c r="D834" s="131"/>
      <c r="E834" s="131"/>
      <c r="F834" s="140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</row>
    <row r="835" spans="1:24" ht="15.75" customHeight="1" x14ac:dyDescent="0.2">
      <c r="A835" s="131"/>
      <c r="B835" s="131"/>
      <c r="C835" s="131"/>
      <c r="D835" s="131"/>
      <c r="E835" s="131"/>
      <c r="F835" s="140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</row>
    <row r="836" spans="1:24" ht="15.75" customHeight="1" x14ac:dyDescent="0.2">
      <c r="A836" s="131"/>
      <c r="B836" s="131"/>
      <c r="C836" s="131"/>
      <c r="D836" s="131"/>
      <c r="E836" s="131"/>
      <c r="F836" s="140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</row>
    <row r="837" spans="1:24" ht="15.75" customHeight="1" x14ac:dyDescent="0.2">
      <c r="A837" s="131"/>
      <c r="B837" s="131"/>
      <c r="C837" s="131"/>
      <c r="D837" s="131"/>
      <c r="E837" s="131"/>
      <c r="F837" s="140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</row>
    <row r="838" spans="1:24" ht="15.75" customHeight="1" x14ac:dyDescent="0.2">
      <c r="A838" s="131"/>
      <c r="B838" s="131"/>
      <c r="C838" s="131"/>
      <c r="D838" s="131"/>
      <c r="E838" s="131"/>
      <c r="F838" s="140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</row>
    <row r="839" spans="1:24" ht="15.75" customHeight="1" x14ac:dyDescent="0.2">
      <c r="A839" s="131"/>
      <c r="B839" s="131"/>
      <c r="C839" s="131"/>
      <c r="D839" s="131"/>
      <c r="E839" s="131"/>
      <c r="F839" s="140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</row>
    <row r="840" spans="1:24" ht="15.75" customHeight="1" x14ac:dyDescent="0.2">
      <c r="A840" s="131"/>
      <c r="B840" s="131"/>
      <c r="C840" s="131"/>
      <c r="D840" s="131"/>
      <c r="E840" s="131"/>
      <c r="F840" s="140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</row>
    <row r="841" spans="1:24" ht="15.75" customHeight="1" x14ac:dyDescent="0.2">
      <c r="A841" s="131"/>
      <c r="B841" s="131"/>
      <c r="C841" s="131"/>
      <c r="D841" s="131"/>
      <c r="E841" s="131"/>
      <c r="F841" s="140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</row>
    <row r="842" spans="1:24" ht="15.75" customHeight="1" x14ac:dyDescent="0.2">
      <c r="A842" s="131"/>
      <c r="B842" s="131"/>
      <c r="C842" s="131"/>
      <c r="D842" s="131"/>
      <c r="E842" s="131"/>
      <c r="F842" s="140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</row>
    <row r="843" spans="1:24" ht="15.75" customHeight="1" x14ac:dyDescent="0.2">
      <c r="A843" s="131"/>
      <c r="B843" s="131"/>
      <c r="C843" s="131"/>
      <c r="D843" s="131"/>
      <c r="E843" s="131"/>
      <c r="F843" s="140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</row>
    <row r="844" spans="1:24" ht="15.75" customHeight="1" x14ac:dyDescent="0.2">
      <c r="A844" s="131"/>
      <c r="B844" s="131"/>
      <c r="C844" s="131"/>
      <c r="D844" s="131"/>
      <c r="E844" s="131"/>
      <c r="F844" s="140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</row>
    <row r="845" spans="1:24" ht="15.75" customHeight="1" x14ac:dyDescent="0.2">
      <c r="A845" s="131"/>
      <c r="B845" s="131"/>
      <c r="C845" s="131"/>
      <c r="D845" s="131"/>
      <c r="E845" s="131"/>
      <c r="F845" s="140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</row>
    <row r="846" spans="1:24" ht="15.75" customHeight="1" x14ac:dyDescent="0.2">
      <c r="A846" s="131"/>
      <c r="B846" s="131"/>
      <c r="C846" s="131"/>
      <c r="D846" s="131"/>
      <c r="E846" s="131"/>
      <c r="F846" s="140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</row>
    <row r="847" spans="1:24" ht="15.75" customHeight="1" x14ac:dyDescent="0.2">
      <c r="A847" s="131"/>
      <c r="B847" s="131"/>
      <c r="C847" s="131"/>
      <c r="D847" s="131"/>
      <c r="E847" s="131"/>
      <c r="F847" s="140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</row>
    <row r="848" spans="1:24" ht="15.75" customHeight="1" x14ac:dyDescent="0.2">
      <c r="A848" s="131"/>
      <c r="B848" s="131"/>
      <c r="C848" s="131"/>
      <c r="D848" s="131"/>
      <c r="E848" s="131"/>
      <c r="F848" s="140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</row>
    <row r="849" spans="1:24" ht="15.75" customHeight="1" x14ac:dyDescent="0.2">
      <c r="A849" s="131"/>
      <c r="B849" s="131"/>
      <c r="C849" s="131"/>
      <c r="D849" s="131"/>
      <c r="E849" s="131"/>
      <c r="F849" s="140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</row>
    <row r="850" spans="1:24" ht="15.75" customHeight="1" x14ac:dyDescent="0.2">
      <c r="A850" s="131"/>
      <c r="B850" s="131"/>
      <c r="C850" s="131"/>
      <c r="D850" s="131"/>
      <c r="E850" s="131"/>
      <c r="F850" s="140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</row>
    <row r="851" spans="1:24" ht="15.75" customHeight="1" x14ac:dyDescent="0.2">
      <c r="A851" s="131"/>
      <c r="B851" s="131"/>
      <c r="C851" s="131"/>
      <c r="D851" s="131"/>
      <c r="E851" s="131"/>
      <c r="F851" s="140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</row>
    <row r="852" spans="1:24" ht="15.75" customHeight="1" x14ac:dyDescent="0.2">
      <c r="A852" s="131"/>
      <c r="B852" s="131"/>
      <c r="C852" s="131"/>
      <c r="D852" s="131"/>
      <c r="E852" s="131"/>
      <c r="F852" s="140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</row>
    <row r="853" spans="1:24" ht="15.75" customHeight="1" x14ac:dyDescent="0.2">
      <c r="A853" s="131"/>
      <c r="B853" s="131"/>
      <c r="C853" s="131"/>
      <c r="D853" s="131"/>
      <c r="E853" s="131"/>
      <c r="F853" s="140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</row>
    <row r="854" spans="1:24" ht="15.75" customHeight="1" x14ac:dyDescent="0.2">
      <c r="A854" s="131"/>
      <c r="B854" s="131"/>
      <c r="C854" s="131"/>
      <c r="D854" s="131"/>
      <c r="E854" s="131"/>
      <c r="F854" s="140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</row>
    <row r="855" spans="1:24" ht="15.75" customHeight="1" x14ac:dyDescent="0.2">
      <c r="A855" s="131"/>
      <c r="B855" s="131"/>
      <c r="C855" s="131"/>
      <c r="D855" s="131"/>
      <c r="E855" s="131"/>
      <c r="F855" s="140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</row>
    <row r="856" spans="1:24" ht="15.75" customHeight="1" x14ac:dyDescent="0.2">
      <c r="A856" s="131"/>
      <c r="B856" s="131"/>
      <c r="C856" s="131"/>
      <c r="D856" s="131"/>
      <c r="E856" s="131"/>
      <c r="F856" s="140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</row>
    <row r="857" spans="1:24" ht="15.75" customHeight="1" x14ac:dyDescent="0.2">
      <c r="A857" s="131"/>
      <c r="B857" s="131"/>
      <c r="C857" s="131"/>
      <c r="D857" s="131"/>
      <c r="E857" s="131"/>
      <c r="F857" s="140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</row>
    <row r="858" spans="1:24" ht="15.75" customHeight="1" x14ac:dyDescent="0.2">
      <c r="A858" s="131"/>
      <c r="B858" s="131"/>
      <c r="C858" s="131"/>
      <c r="D858" s="131"/>
      <c r="E858" s="131"/>
      <c r="F858" s="140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</row>
    <row r="859" spans="1:24" ht="15.75" customHeight="1" x14ac:dyDescent="0.2">
      <c r="A859" s="131"/>
      <c r="B859" s="131"/>
      <c r="C859" s="131"/>
      <c r="D859" s="131"/>
      <c r="E859" s="131"/>
      <c r="F859" s="140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</row>
    <row r="860" spans="1:24" ht="15.75" customHeight="1" x14ac:dyDescent="0.2">
      <c r="A860" s="131"/>
      <c r="B860" s="131"/>
      <c r="C860" s="131"/>
      <c r="D860" s="131"/>
      <c r="E860" s="131"/>
      <c r="F860" s="140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</row>
    <row r="861" spans="1:24" ht="15.75" customHeight="1" x14ac:dyDescent="0.2">
      <c r="A861" s="131"/>
      <c r="B861" s="131"/>
      <c r="C861" s="131"/>
      <c r="D861" s="131"/>
      <c r="E861" s="131"/>
      <c r="F861" s="140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</row>
    <row r="862" spans="1:24" ht="15.75" customHeight="1" x14ac:dyDescent="0.2">
      <c r="A862" s="131"/>
      <c r="B862" s="131"/>
      <c r="C862" s="131"/>
      <c r="D862" s="131"/>
      <c r="E862" s="131"/>
      <c r="F862" s="140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</row>
    <row r="863" spans="1:24" ht="15.75" customHeight="1" x14ac:dyDescent="0.2">
      <c r="A863" s="131"/>
      <c r="B863" s="131"/>
      <c r="C863" s="131"/>
      <c r="D863" s="131"/>
      <c r="E863" s="131"/>
      <c r="F863" s="140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</row>
    <row r="864" spans="1:24" ht="15.75" customHeight="1" x14ac:dyDescent="0.2">
      <c r="A864" s="131"/>
      <c r="B864" s="131"/>
      <c r="C864" s="131"/>
      <c r="D864" s="131"/>
      <c r="E864" s="131"/>
      <c r="F864" s="140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</row>
    <row r="865" spans="1:24" ht="15.75" customHeight="1" x14ac:dyDescent="0.2">
      <c r="A865" s="131"/>
      <c r="B865" s="131"/>
      <c r="C865" s="131"/>
      <c r="D865" s="131"/>
      <c r="E865" s="131"/>
      <c r="F865" s="140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</row>
    <row r="866" spans="1:24" ht="15.75" customHeight="1" x14ac:dyDescent="0.2">
      <c r="A866" s="131"/>
      <c r="B866" s="131"/>
      <c r="C866" s="131"/>
      <c r="D866" s="131"/>
      <c r="E866" s="131"/>
      <c r="F866" s="140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</row>
    <row r="867" spans="1:24" ht="15.75" customHeight="1" x14ac:dyDescent="0.2">
      <c r="A867" s="131"/>
      <c r="B867" s="131"/>
      <c r="C867" s="131"/>
      <c r="D867" s="131"/>
      <c r="E867" s="131"/>
      <c r="F867" s="140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</row>
    <row r="868" spans="1:24" ht="15.75" customHeight="1" x14ac:dyDescent="0.2">
      <c r="A868" s="131"/>
      <c r="B868" s="131"/>
      <c r="C868" s="131"/>
      <c r="D868" s="131"/>
      <c r="E868" s="131"/>
      <c r="F868" s="140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</row>
    <row r="869" spans="1:24" ht="15.75" customHeight="1" x14ac:dyDescent="0.2">
      <c r="A869" s="131"/>
      <c r="B869" s="131"/>
      <c r="C869" s="131"/>
      <c r="D869" s="131"/>
      <c r="E869" s="131"/>
      <c r="F869" s="140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</row>
    <row r="870" spans="1:24" ht="15.75" customHeight="1" x14ac:dyDescent="0.2">
      <c r="A870" s="131"/>
      <c r="B870" s="131"/>
      <c r="C870" s="131"/>
      <c r="D870" s="131"/>
      <c r="E870" s="131"/>
      <c r="F870" s="140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</row>
    <row r="871" spans="1:24" ht="15.75" customHeight="1" x14ac:dyDescent="0.2">
      <c r="A871" s="131"/>
      <c r="B871" s="131"/>
      <c r="C871" s="131"/>
      <c r="D871" s="131"/>
      <c r="E871" s="131"/>
      <c r="F871" s="140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</row>
    <row r="872" spans="1:24" ht="15.75" customHeight="1" x14ac:dyDescent="0.2">
      <c r="A872" s="131"/>
      <c r="B872" s="131"/>
      <c r="C872" s="131"/>
      <c r="D872" s="131"/>
      <c r="E872" s="131"/>
      <c r="F872" s="140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</row>
    <row r="873" spans="1:24" ht="15.75" customHeight="1" x14ac:dyDescent="0.2">
      <c r="A873" s="131"/>
      <c r="B873" s="131"/>
      <c r="C873" s="131"/>
      <c r="D873" s="131"/>
      <c r="E873" s="131"/>
      <c r="F873" s="140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</row>
    <row r="874" spans="1:24" ht="15.75" customHeight="1" x14ac:dyDescent="0.2">
      <c r="A874" s="131"/>
      <c r="B874" s="131"/>
      <c r="C874" s="131"/>
      <c r="D874" s="131"/>
      <c r="E874" s="131"/>
      <c r="F874" s="140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</row>
    <row r="875" spans="1:24" ht="15.75" customHeight="1" x14ac:dyDescent="0.2">
      <c r="A875" s="131"/>
      <c r="B875" s="131"/>
      <c r="C875" s="131"/>
      <c r="D875" s="131"/>
      <c r="E875" s="131"/>
      <c r="F875" s="140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</row>
    <row r="876" spans="1:24" ht="15.75" customHeight="1" x14ac:dyDescent="0.2">
      <c r="A876" s="131"/>
      <c r="B876" s="131"/>
      <c r="C876" s="131"/>
      <c r="D876" s="131"/>
      <c r="E876" s="131"/>
      <c r="F876" s="140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</row>
    <row r="877" spans="1:24" ht="15.75" customHeight="1" x14ac:dyDescent="0.2">
      <c r="A877" s="131"/>
      <c r="B877" s="131"/>
      <c r="C877" s="131"/>
      <c r="D877" s="131"/>
      <c r="E877" s="131"/>
      <c r="F877" s="140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</row>
    <row r="878" spans="1:24" ht="15.75" customHeight="1" x14ac:dyDescent="0.2">
      <c r="A878" s="131"/>
      <c r="B878" s="131"/>
      <c r="C878" s="131"/>
      <c r="D878" s="131"/>
      <c r="E878" s="131"/>
      <c r="F878" s="140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</row>
    <row r="879" spans="1:24" ht="15.75" customHeight="1" x14ac:dyDescent="0.2">
      <c r="A879" s="131"/>
      <c r="B879" s="131"/>
      <c r="C879" s="131"/>
      <c r="D879" s="131"/>
      <c r="E879" s="131"/>
      <c r="F879" s="140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</row>
    <row r="880" spans="1:24" ht="15.75" customHeight="1" x14ac:dyDescent="0.2">
      <c r="A880" s="131"/>
      <c r="B880" s="131"/>
      <c r="C880" s="131"/>
      <c r="D880" s="131"/>
      <c r="E880" s="131"/>
      <c r="F880" s="140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</row>
    <row r="881" spans="1:24" ht="15.75" customHeight="1" x14ac:dyDescent="0.2">
      <c r="A881" s="131"/>
      <c r="B881" s="131"/>
      <c r="C881" s="131"/>
      <c r="D881" s="131"/>
      <c r="E881" s="131"/>
      <c r="F881" s="140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</row>
    <row r="882" spans="1:24" ht="15.75" customHeight="1" x14ac:dyDescent="0.2">
      <c r="A882" s="131"/>
      <c r="B882" s="131"/>
      <c r="C882" s="131"/>
      <c r="D882" s="131"/>
      <c r="E882" s="131"/>
      <c r="F882" s="140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</row>
    <row r="883" spans="1:24" ht="15.75" customHeight="1" x14ac:dyDescent="0.2">
      <c r="A883" s="131"/>
      <c r="B883" s="131"/>
      <c r="C883" s="131"/>
      <c r="D883" s="131"/>
      <c r="E883" s="131"/>
      <c r="F883" s="140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</row>
    <row r="884" spans="1:24" ht="15.75" customHeight="1" x14ac:dyDescent="0.2">
      <c r="A884" s="131"/>
      <c r="B884" s="131"/>
      <c r="C884" s="131"/>
      <c r="D884" s="131"/>
      <c r="E884" s="131"/>
      <c r="F884" s="140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</row>
    <row r="885" spans="1:24" ht="15.75" customHeight="1" x14ac:dyDescent="0.2">
      <c r="A885" s="131"/>
      <c r="B885" s="131"/>
      <c r="C885" s="131"/>
      <c r="D885" s="131"/>
      <c r="E885" s="131"/>
      <c r="F885" s="140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</row>
    <row r="886" spans="1:24" ht="15.75" customHeight="1" x14ac:dyDescent="0.2">
      <c r="A886" s="131"/>
      <c r="B886" s="131"/>
      <c r="C886" s="131"/>
      <c r="D886" s="131"/>
      <c r="E886" s="131"/>
      <c r="F886" s="140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</row>
    <row r="887" spans="1:24" ht="15.75" customHeight="1" x14ac:dyDescent="0.2">
      <c r="A887" s="131"/>
      <c r="B887" s="131"/>
      <c r="C887" s="131"/>
      <c r="D887" s="131"/>
      <c r="E887" s="131"/>
      <c r="F887" s="140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</row>
    <row r="888" spans="1:24" ht="15.75" customHeight="1" x14ac:dyDescent="0.2">
      <c r="A888" s="131"/>
      <c r="B888" s="131"/>
      <c r="C888" s="131"/>
      <c r="D888" s="131"/>
      <c r="E888" s="131"/>
      <c r="F888" s="140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</row>
    <row r="889" spans="1:24" ht="15.75" customHeight="1" x14ac:dyDescent="0.2">
      <c r="A889" s="131"/>
      <c r="B889" s="131"/>
      <c r="C889" s="131"/>
      <c r="D889" s="131"/>
      <c r="E889" s="131"/>
      <c r="F889" s="140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</row>
    <row r="890" spans="1:24" ht="15.75" customHeight="1" x14ac:dyDescent="0.2">
      <c r="A890" s="131"/>
      <c r="B890" s="131"/>
      <c r="C890" s="131"/>
      <c r="D890" s="131"/>
      <c r="E890" s="131"/>
      <c r="F890" s="140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</row>
    <row r="891" spans="1:24" ht="15.75" customHeight="1" x14ac:dyDescent="0.2">
      <c r="A891" s="131"/>
      <c r="B891" s="131"/>
      <c r="C891" s="131"/>
      <c r="D891" s="131"/>
      <c r="E891" s="131"/>
      <c r="F891" s="140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</row>
    <row r="892" spans="1:24" ht="15.75" customHeight="1" x14ac:dyDescent="0.2">
      <c r="A892" s="131"/>
      <c r="B892" s="131"/>
      <c r="C892" s="131"/>
      <c r="D892" s="131"/>
      <c r="E892" s="131"/>
      <c r="F892" s="140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</row>
    <row r="893" spans="1:24" ht="15.75" customHeight="1" x14ac:dyDescent="0.2">
      <c r="A893" s="131"/>
      <c r="B893" s="131"/>
      <c r="C893" s="131"/>
      <c r="D893" s="131"/>
      <c r="E893" s="131"/>
      <c r="F893" s="140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</row>
    <row r="894" spans="1:24" ht="15.75" customHeight="1" x14ac:dyDescent="0.2">
      <c r="A894" s="131"/>
      <c r="B894" s="131"/>
      <c r="C894" s="131"/>
      <c r="D894" s="131"/>
      <c r="E894" s="131"/>
      <c r="F894" s="140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</row>
    <row r="895" spans="1:24" ht="15.75" customHeight="1" x14ac:dyDescent="0.2">
      <c r="A895" s="131"/>
      <c r="B895" s="131"/>
      <c r="C895" s="131"/>
      <c r="D895" s="131"/>
      <c r="E895" s="131"/>
      <c r="F895" s="140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</row>
    <row r="896" spans="1:24" ht="15.75" customHeight="1" x14ac:dyDescent="0.2">
      <c r="A896" s="131"/>
      <c r="B896" s="131"/>
      <c r="C896" s="131"/>
      <c r="D896" s="131"/>
      <c r="E896" s="131"/>
      <c r="F896" s="140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</row>
    <row r="897" spans="1:24" ht="15.75" customHeight="1" x14ac:dyDescent="0.2">
      <c r="A897" s="131"/>
      <c r="B897" s="131"/>
      <c r="C897" s="131"/>
      <c r="D897" s="131"/>
      <c r="E897" s="131"/>
      <c r="F897" s="140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</row>
    <row r="898" spans="1:24" ht="15.75" customHeight="1" x14ac:dyDescent="0.2">
      <c r="A898" s="131"/>
      <c r="B898" s="131"/>
      <c r="C898" s="131"/>
      <c r="D898" s="131"/>
      <c r="E898" s="131"/>
      <c r="F898" s="140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</row>
    <row r="899" spans="1:24" ht="15.75" customHeight="1" x14ac:dyDescent="0.2">
      <c r="A899" s="131"/>
      <c r="B899" s="131"/>
      <c r="C899" s="131"/>
      <c r="D899" s="131"/>
      <c r="E899" s="131"/>
      <c r="F899" s="140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</row>
    <row r="900" spans="1:24" ht="15.75" customHeight="1" x14ac:dyDescent="0.2">
      <c r="A900" s="131"/>
      <c r="B900" s="131"/>
      <c r="C900" s="131"/>
      <c r="D900" s="131"/>
      <c r="E900" s="131"/>
      <c r="F900" s="140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</row>
    <row r="901" spans="1:24" ht="15.75" customHeight="1" x14ac:dyDescent="0.2">
      <c r="A901" s="131"/>
      <c r="B901" s="131"/>
      <c r="C901" s="131"/>
      <c r="D901" s="131"/>
      <c r="E901" s="131"/>
      <c r="F901" s="140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</row>
    <row r="902" spans="1:24" ht="15.75" customHeight="1" x14ac:dyDescent="0.2">
      <c r="A902" s="131"/>
      <c r="B902" s="131"/>
      <c r="C902" s="131"/>
      <c r="D902" s="131"/>
      <c r="E902" s="131"/>
      <c r="F902" s="140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</row>
    <row r="903" spans="1:24" ht="15.75" customHeight="1" x14ac:dyDescent="0.2">
      <c r="A903" s="131"/>
      <c r="B903" s="131"/>
      <c r="C903" s="131"/>
      <c r="D903" s="131"/>
      <c r="E903" s="131"/>
      <c r="F903" s="140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</row>
    <row r="904" spans="1:24" ht="15.75" customHeight="1" x14ac:dyDescent="0.2">
      <c r="A904" s="131"/>
      <c r="B904" s="131"/>
      <c r="C904" s="131"/>
      <c r="D904" s="131"/>
      <c r="E904" s="131"/>
      <c r="F904" s="140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</row>
    <row r="905" spans="1:24" ht="15.75" customHeight="1" x14ac:dyDescent="0.2">
      <c r="A905" s="131"/>
      <c r="B905" s="131"/>
      <c r="C905" s="131"/>
      <c r="D905" s="131"/>
      <c r="E905" s="131"/>
      <c r="F905" s="140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</row>
    <row r="906" spans="1:24" ht="15.75" customHeight="1" x14ac:dyDescent="0.2">
      <c r="A906" s="131"/>
      <c r="B906" s="131"/>
      <c r="C906" s="131"/>
      <c r="D906" s="131"/>
      <c r="E906" s="131"/>
      <c r="F906" s="140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</row>
    <row r="907" spans="1:24" ht="15.75" customHeight="1" x14ac:dyDescent="0.2">
      <c r="A907" s="131"/>
      <c r="B907" s="131"/>
      <c r="C907" s="131"/>
      <c r="D907" s="131"/>
      <c r="E907" s="131"/>
      <c r="F907" s="140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</row>
    <row r="908" spans="1:24" ht="15.75" customHeight="1" x14ac:dyDescent="0.2">
      <c r="A908" s="131"/>
      <c r="B908" s="131"/>
      <c r="C908" s="131"/>
      <c r="D908" s="131"/>
      <c r="E908" s="131"/>
      <c r="F908" s="140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</row>
    <row r="909" spans="1:24" ht="15.75" customHeight="1" x14ac:dyDescent="0.2">
      <c r="A909" s="131"/>
      <c r="B909" s="131"/>
      <c r="C909" s="131"/>
      <c r="D909" s="131"/>
      <c r="E909" s="131"/>
      <c r="F909" s="140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</row>
    <row r="910" spans="1:24" ht="15.75" customHeight="1" x14ac:dyDescent="0.2">
      <c r="A910" s="131"/>
      <c r="B910" s="131"/>
      <c r="C910" s="131"/>
      <c r="D910" s="131"/>
      <c r="E910" s="131"/>
      <c r="F910" s="140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</row>
    <row r="911" spans="1:24" ht="15.75" customHeight="1" x14ac:dyDescent="0.2">
      <c r="A911" s="131"/>
      <c r="B911" s="131"/>
      <c r="C911" s="131"/>
      <c r="D911" s="131"/>
      <c r="E911" s="131"/>
      <c r="F911" s="140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</row>
    <row r="912" spans="1:24" ht="15.75" customHeight="1" x14ac:dyDescent="0.2">
      <c r="A912" s="131"/>
      <c r="B912" s="131"/>
      <c r="C912" s="131"/>
      <c r="D912" s="131"/>
      <c r="E912" s="131"/>
      <c r="F912" s="140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</row>
    <row r="913" spans="1:24" ht="15.75" customHeight="1" x14ac:dyDescent="0.2">
      <c r="A913" s="131"/>
      <c r="B913" s="131"/>
      <c r="C913" s="131"/>
      <c r="D913" s="131"/>
      <c r="E913" s="131"/>
      <c r="F913" s="140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</row>
    <row r="914" spans="1:24" ht="15.75" customHeight="1" x14ac:dyDescent="0.2">
      <c r="A914" s="131"/>
      <c r="B914" s="131"/>
      <c r="C914" s="131"/>
      <c r="D914" s="131"/>
      <c r="E914" s="131"/>
      <c r="F914" s="140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</row>
    <row r="915" spans="1:24" ht="15.75" customHeight="1" x14ac:dyDescent="0.2">
      <c r="A915" s="131"/>
      <c r="B915" s="131"/>
      <c r="C915" s="131"/>
      <c r="D915" s="131"/>
      <c r="E915" s="131"/>
      <c r="F915" s="140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</row>
    <row r="916" spans="1:24" ht="15.75" customHeight="1" x14ac:dyDescent="0.2">
      <c r="A916" s="131"/>
      <c r="B916" s="131"/>
      <c r="C916" s="131"/>
      <c r="D916" s="131"/>
      <c r="E916" s="131"/>
      <c r="F916" s="140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</row>
    <row r="917" spans="1:24" ht="15.75" customHeight="1" x14ac:dyDescent="0.2">
      <c r="A917" s="131"/>
      <c r="B917" s="131"/>
      <c r="C917" s="131"/>
      <c r="D917" s="131"/>
      <c r="E917" s="131"/>
      <c r="F917" s="140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</row>
    <row r="918" spans="1:24" ht="15.75" customHeight="1" x14ac:dyDescent="0.2">
      <c r="A918" s="131"/>
      <c r="B918" s="131"/>
      <c r="C918" s="131"/>
      <c r="D918" s="131"/>
      <c r="E918" s="131"/>
      <c r="F918" s="140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</row>
    <row r="919" spans="1:24" ht="15.75" customHeight="1" x14ac:dyDescent="0.2">
      <c r="A919" s="131"/>
      <c r="B919" s="131"/>
      <c r="C919" s="131"/>
      <c r="D919" s="131"/>
      <c r="E919" s="131"/>
      <c r="F919" s="140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</row>
    <row r="920" spans="1:24" ht="15.75" customHeight="1" x14ac:dyDescent="0.2">
      <c r="A920" s="131"/>
      <c r="B920" s="131"/>
      <c r="C920" s="131"/>
      <c r="D920" s="131"/>
      <c r="E920" s="131"/>
      <c r="F920" s="140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</row>
    <row r="921" spans="1:24" ht="15.75" customHeight="1" x14ac:dyDescent="0.2">
      <c r="A921" s="131"/>
      <c r="B921" s="131"/>
      <c r="C921" s="131"/>
      <c r="D921" s="131"/>
      <c r="E921" s="131"/>
      <c r="F921" s="140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</row>
    <row r="922" spans="1:24" ht="15.75" customHeight="1" x14ac:dyDescent="0.2">
      <c r="A922" s="131"/>
      <c r="B922" s="131"/>
      <c r="C922" s="131"/>
      <c r="D922" s="131"/>
      <c r="E922" s="131"/>
      <c r="F922" s="140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</row>
    <row r="923" spans="1:24" ht="15.75" customHeight="1" x14ac:dyDescent="0.2">
      <c r="A923" s="131"/>
      <c r="B923" s="131"/>
      <c r="C923" s="131"/>
      <c r="D923" s="131"/>
      <c r="E923" s="131"/>
      <c r="F923" s="140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</row>
    <row r="924" spans="1:24" ht="15.75" customHeight="1" x14ac:dyDescent="0.2">
      <c r="A924" s="131"/>
      <c r="B924" s="131"/>
      <c r="C924" s="131"/>
      <c r="D924" s="131"/>
      <c r="E924" s="131"/>
      <c r="F924" s="140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</row>
    <row r="925" spans="1:24" ht="15.75" customHeight="1" x14ac:dyDescent="0.2">
      <c r="A925" s="131"/>
      <c r="B925" s="131"/>
      <c r="C925" s="131"/>
      <c r="D925" s="131"/>
      <c r="E925" s="131"/>
      <c r="F925" s="140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</row>
    <row r="926" spans="1:24" ht="15.75" customHeight="1" x14ac:dyDescent="0.2">
      <c r="A926" s="131"/>
      <c r="B926" s="131"/>
      <c r="C926" s="131"/>
      <c r="D926" s="131"/>
      <c r="E926" s="131"/>
      <c r="F926" s="140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</row>
    <row r="927" spans="1:24" ht="15.75" customHeight="1" x14ac:dyDescent="0.2">
      <c r="A927" s="131"/>
      <c r="B927" s="131"/>
      <c r="C927" s="131"/>
      <c r="D927" s="131"/>
      <c r="E927" s="131"/>
      <c r="F927" s="140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</row>
    <row r="928" spans="1:24" ht="15.75" customHeight="1" x14ac:dyDescent="0.2">
      <c r="A928" s="131"/>
      <c r="B928" s="131"/>
      <c r="C928" s="131"/>
      <c r="D928" s="131"/>
      <c r="E928" s="131"/>
      <c r="F928" s="140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</row>
    <row r="929" spans="1:24" ht="15.75" customHeight="1" x14ac:dyDescent="0.2">
      <c r="A929" s="131"/>
      <c r="B929" s="131"/>
      <c r="C929" s="131"/>
      <c r="D929" s="131"/>
      <c r="E929" s="131"/>
      <c r="F929" s="140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</row>
    <row r="930" spans="1:24" ht="15.75" customHeight="1" x14ac:dyDescent="0.2">
      <c r="A930" s="131"/>
      <c r="B930" s="131"/>
      <c r="C930" s="131"/>
      <c r="D930" s="131"/>
      <c r="E930" s="131"/>
      <c r="F930" s="140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</row>
    <row r="931" spans="1:24" ht="15.75" customHeight="1" x14ac:dyDescent="0.2">
      <c r="A931" s="131"/>
      <c r="B931" s="131"/>
      <c r="C931" s="131"/>
      <c r="D931" s="131"/>
      <c r="E931" s="131"/>
      <c r="F931" s="140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</row>
    <row r="932" spans="1:24" ht="15.75" customHeight="1" x14ac:dyDescent="0.2">
      <c r="A932" s="131"/>
      <c r="B932" s="131"/>
      <c r="C932" s="131"/>
      <c r="D932" s="131"/>
      <c r="E932" s="131"/>
      <c r="F932" s="140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</row>
    <row r="933" spans="1:24" ht="15.75" customHeight="1" x14ac:dyDescent="0.2">
      <c r="A933" s="131"/>
      <c r="B933" s="131"/>
      <c r="C933" s="131"/>
      <c r="D933" s="131"/>
      <c r="E933" s="131"/>
      <c r="F933" s="140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</row>
    <row r="934" spans="1:24" ht="15.75" customHeight="1" x14ac:dyDescent="0.2">
      <c r="A934" s="131"/>
      <c r="B934" s="131"/>
      <c r="C934" s="131"/>
      <c r="D934" s="131"/>
      <c r="E934" s="131"/>
      <c r="F934" s="140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</row>
    <row r="935" spans="1:24" ht="15.75" customHeight="1" x14ac:dyDescent="0.2">
      <c r="A935" s="131"/>
      <c r="B935" s="131"/>
      <c r="C935" s="131"/>
      <c r="D935" s="131"/>
      <c r="E935" s="131"/>
      <c r="F935" s="140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</row>
    <row r="936" spans="1:24" ht="15.75" customHeight="1" x14ac:dyDescent="0.2">
      <c r="A936" s="131"/>
      <c r="B936" s="131"/>
      <c r="C936" s="131"/>
      <c r="D936" s="131"/>
      <c r="E936" s="131"/>
      <c r="F936" s="140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</row>
    <row r="937" spans="1:24" ht="15.75" customHeight="1" x14ac:dyDescent="0.2">
      <c r="A937" s="131"/>
      <c r="B937" s="131"/>
      <c r="C937" s="131"/>
      <c r="D937" s="131"/>
      <c r="E937" s="131"/>
      <c r="F937" s="140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</row>
    <row r="938" spans="1:24" ht="15.75" customHeight="1" x14ac:dyDescent="0.2">
      <c r="A938" s="131"/>
      <c r="B938" s="131"/>
      <c r="C938" s="131"/>
      <c r="D938" s="131"/>
      <c r="E938" s="131"/>
      <c r="F938" s="140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</row>
    <row r="939" spans="1:24" ht="15.75" customHeight="1" x14ac:dyDescent="0.2">
      <c r="A939" s="131"/>
      <c r="B939" s="131"/>
      <c r="C939" s="131"/>
      <c r="D939" s="131"/>
      <c r="E939" s="131"/>
      <c r="F939" s="140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</row>
    <row r="940" spans="1:24" ht="15.75" customHeight="1" x14ac:dyDescent="0.2">
      <c r="A940" s="131"/>
      <c r="B940" s="131"/>
      <c r="C940" s="131"/>
      <c r="D940" s="131"/>
      <c r="E940" s="131"/>
      <c r="F940" s="140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</row>
    <row r="941" spans="1:24" ht="15.75" customHeight="1" x14ac:dyDescent="0.2">
      <c r="A941" s="131"/>
      <c r="B941" s="131"/>
      <c r="C941" s="131"/>
      <c r="D941" s="131"/>
      <c r="E941" s="131"/>
      <c r="F941" s="140"/>
      <c r="G941" s="149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</row>
    <row r="942" spans="1:24" ht="15.75" customHeight="1" x14ac:dyDescent="0.2">
      <c r="A942" s="131"/>
      <c r="B942" s="131"/>
      <c r="C942" s="131"/>
      <c r="D942" s="131"/>
      <c r="E942" s="131"/>
      <c r="F942" s="140"/>
      <c r="G942" s="149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</row>
    <row r="943" spans="1:24" ht="15.75" customHeight="1" x14ac:dyDescent="0.2">
      <c r="A943" s="131"/>
      <c r="B943" s="131"/>
      <c r="C943" s="131"/>
      <c r="D943" s="131"/>
      <c r="E943" s="131"/>
      <c r="F943" s="140"/>
      <c r="G943" s="149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</row>
    <row r="944" spans="1:24" ht="15.75" customHeight="1" x14ac:dyDescent="0.2">
      <c r="A944" s="131"/>
      <c r="B944" s="131"/>
      <c r="C944" s="131"/>
      <c r="D944" s="131"/>
      <c r="E944" s="131"/>
      <c r="F944" s="140"/>
      <c r="G944" s="149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</row>
    <row r="945" spans="1:24" ht="15.75" customHeight="1" x14ac:dyDescent="0.2">
      <c r="A945" s="131"/>
      <c r="B945" s="131"/>
      <c r="C945" s="131"/>
      <c r="D945" s="131"/>
      <c r="E945" s="131"/>
      <c r="F945" s="140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</row>
    <row r="946" spans="1:24" ht="15.75" customHeight="1" x14ac:dyDescent="0.2">
      <c r="A946" s="131"/>
      <c r="B946" s="131"/>
      <c r="C946" s="131"/>
      <c r="D946" s="131"/>
      <c r="E946" s="131"/>
      <c r="F946" s="140"/>
      <c r="G946" s="149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</row>
    <row r="947" spans="1:24" ht="15.75" customHeight="1" x14ac:dyDescent="0.2">
      <c r="A947" s="131"/>
      <c r="B947" s="131"/>
      <c r="C947" s="131"/>
      <c r="D947" s="131"/>
      <c r="E947" s="131"/>
      <c r="F947" s="140"/>
      <c r="G947" s="149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</row>
    <row r="948" spans="1:24" ht="15.75" customHeight="1" x14ac:dyDescent="0.2">
      <c r="A948" s="131"/>
      <c r="B948" s="131"/>
      <c r="C948" s="131"/>
      <c r="D948" s="131"/>
      <c r="E948" s="131"/>
      <c r="F948" s="140"/>
      <c r="G948" s="149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</row>
    <row r="949" spans="1:24" ht="15.75" customHeight="1" x14ac:dyDescent="0.2">
      <c r="A949" s="131"/>
      <c r="B949" s="131"/>
      <c r="C949" s="131"/>
      <c r="D949" s="131"/>
      <c r="E949" s="131"/>
      <c r="F949" s="140"/>
      <c r="G949" s="149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</row>
    <row r="950" spans="1:24" ht="15.75" customHeight="1" x14ac:dyDescent="0.2">
      <c r="A950" s="131"/>
      <c r="B950" s="131"/>
      <c r="C950" s="131"/>
      <c r="D950" s="131"/>
      <c r="E950" s="131"/>
      <c r="F950" s="140"/>
      <c r="G950" s="149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</row>
    <row r="951" spans="1:24" ht="15.75" customHeight="1" x14ac:dyDescent="0.2">
      <c r="A951" s="131"/>
      <c r="B951" s="131"/>
      <c r="C951" s="131"/>
      <c r="D951" s="131"/>
      <c r="E951" s="131"/>
      <c r="F951" s="140"/>
      <c r="G951" s="149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</row>
    <row r="952" spans="1:24" ht="15.75" customHeight="1" x14ac:dyDescent="0.2">
      <c r="A952" s="131"/>
      <c r="B952" s="131"/>
      <c r="C952" s="131"/>
      <c r="D952" s="131"/>
      <c r="E952" s="131"/>
      <c r="F952" s="140"/>
      <c r="G952" s="149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</row>
    <row r="953" spans="1:24" ht="15.75" customHeight="1" x14ac:dyDescent="0.2">
      <c r="A953" s="131"/>
      <c r="B953" s="131"/>
      <c r="C953" s="131"/>
      <c r="D953" s="131"/>
      <c r="E953" s="131"/>
      <c r="F953" s="140"/>
      <c r="G953" s="149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</row>
    <row r="954" spans="1:24" ht="15.75" customHeight="1" x14ac:dyDescent="0.2">
      <c r="A954" s="131"/>
      <c r="B954" s="131"/>
      <c r="C954" s="131"/>
      <c r="D954" s="131"/>
      <c r="E954" s="131"/>
      <c r="F954" s="140"/>
      <c r="G954" s="149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</row>
    <row r="955" spans="1:24" ht="15.75" customHeight="1" x14ac:dyDescent="0.2">
      <c r="A955" s="131"/>
      <c r="B955" s="131"/>
      <c r="C955" s="131"/>
      <c r="D955" s="131"/>
      <c r="E955" s="131"/>
      <c r="F955" s="140"/>
      <c r="G955" s="149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</row>
    <row r="956" spans="1:24" ht="15.75" customHeight="1" x14ac:dyDescent="0.2">
      <c r="A956" s="131"/>
      <c r="B956" s="131"/>
      <c r="C956" s="131"/>
      <c r="D956" s="131"/>
      <c r="E956" s="131"/>
      <c r="F956" s="140"/>
      <c r="G956" s="149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  <c r="V956" s="149"/>
      <c r="W956" s="149"/>
      <c r="X956" s="149"/>
    </row>
    <row r="957" spans="1:24" ht="15.75" customHeight="1" x14ac:dyDescent="0.2">
      <c r="A957" s="131"/>
      <c r="B957" s="131"/>
      <c r="C957" s="131"/>
      <c r="D957" s="131"/>
      <c r="E957" s="131"/>
      <c r="F957" s="140"/>
      <c r="G957" s="149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49"/>
      <c r="U957" s="149"/>
      <c r="V957" s="149"/>
      <c r="W957" s="149"/>
      <c r="X957" s="149"/>
    </row>
    <row r="958" spans="1:24" ht="15.75" customHeight="1" x14ac:dyDescent="0.2">
      <c r="A958" s="131"/>
      <c r="B958" s="131"/>
      <c r="C958" s="131"/>
      <c r="D958" s="131"/>
      <c r="E958" s="131"/>
      <c r="F958" s="140"/>
      <c r="G958" s="149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49"/>
      <c r="U958" s="149"/>
      <c r="V958" s="149"/>
      <c r="W958" s="149"/>
      <c r="X958" s="149"/>
    </row>
    <row r="959" spans="1:24" ht="15.75" customHeight="1" x14ac:dyDescent="0.2">
      <c r="A959" s="131"/>
      <c r="B959" s="131"/>
      <c r="C959" s="131"/>
      <c r="D959" s="131"/>
      <c r="E959" s="131"/>
      <c r="F959" s="140"/>
      <c r="G959" s="149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49"/>
      <c r="U959" s="149"/>
      <c r="V959" s="149"/>
      <c r="W959" s="149"/>
      <c r="X959" s="149"/>
    </row>
    <row r="960" spans="1:24" ht="15.75" customHeight="1" x14ac:dyDescent="0.2">
      <c r="A960" s="131"/>
      <c r="B960" s="131"/>
      <c r="C960" s="131"/>
      <c r="D960" s="131"/>
      <c r="E960" s="131"/>
      <c r="F960" s="140"/>
      <c r="G960" s="149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</row>
    <row r="961" spans="1:24" ht="15.75" customHeight="1" x14ac:dyDescent="0.2">
      <c r="A961" s="131"/>
      <c r="B961" s="131"/>
      <c r="C961" s="131"/>
      <c r="D961" s="131"/>
      <c r="E961" s="131"/>
      <c r="F961" s="140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</row>
    <row r="962" spans="1:24" ht="15.75" customHeight="1" x14ac:dyDescent="0.2">
      <c r="A962" s="131"/>
      <c r="B962" s="131"/>
      <c r="C962" s="131"/>
      <c r="D962" s="131"/>
      <c r="E962" s="131"/>
      <c r="F962" s="140"/>
      <c r="G962" s="149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</row>
    <row r="963" spans="1:24" ht="15.75" customHeight="1" x14ac:dyDescent="0.2">
      <c r="A963" s="131"/>
      <c r="B963" s="131"/>
      <c r="C963" s="131"/>
      <c r="D963" s="131"/>
      <c r="E963" s="131"/>
      <c r="F963" s="140"/>
      <c r="G963" s="149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</row>
    <row r="964" spans="1:24" ht="15.75" customHeight="1" x14ac:dyDescent="0.2">
      <c r="A964" s="131"/>
      <c r="B964" s="131"/>
      <c r="C964" s="131"/>
      <c r="D964" s="131"/>
      <c r="E964" s="131"/>
      <c r="F964" s="140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49"/>
    </row>
    <row r="965" spans="1:24" ht="15.75" customHeight="1" x14ac:dyDescent="0.2">
      <c r="A965" s="131"/>
      <c r="B965" s="131"/>
      <c r="C965" s="131"/>
      <c r="D965" s="131"/>
      <c r="E965" s="131"/>
      <c r="F965" s="140"/>
      <c r="G965" s="149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  <c r="V965" s="149"/>
      <c r="W965" s="149"/>
      <c r="X965" s="149"/>
    </row>
    <row r="966" spans="1:24" ht="15.75" customHeight="1" x14ac:dyDescent="0.2">
      <c r="A966" s="131"/>
      <c r="B966" s="131"/>
      <c r="C966" s="131"/>
      <c r="D966" s="131"/>
      <c r="E966" s="131"/>
      <c r="F966" s="140"/>
      <c r="G966" s="149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  <c r="V966" s="149"/>
      <c r="W966" s="149"/>
      <c r="X966" s="149"/>
    </row>
    <row r="967" spans="1:24" ht="15.75" customHeight="1" x14ac:dyDescent="0.2">
      <c r="A967" s="131"/>
      <c r="B967" s="131"/>
      <c r="C967" s="131"/>
      <c r="D967" s="131"/>
      <c r="E967" s="131"/>
      <c r="F967" s="140"/>
      <c r="G967" s="149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</row>
    <row r="968" spans="1:24" ht="15.75" customHeight="1" x14ac:dyDescent="0.2">
      <c r="A968" s="131"/>
      <c r="B968" s="131"/>
      <c r="C968" s="131"/>
      <c r="D968" s="131"/>
      <c r="E968" s="131"/>
      <c r="F968" s="140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</row>
    <row r="969" spans="1:24" ht="15.75" customHeight="1" x14ac:dyDescent="0.2">
      <c r="A969" s="131"/>
      <c r="B969" s="131"/>
      <c r="C969" s="131"/>
      <c r="D969" s="131"/>
      <c r="E969" s="131"/>
      <c r="F969" s="140"/>
      <c r="G969" s="149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</row>
    <row r="970" spans="1:24" ht="15.75" customHeight="1" x14ac:dyDescent="0.2">
      <c r="A970" s="131"/>
      <c r="B970" s="131"/>
      <c r="C970" s="131"/>
      <c r="D970" s="131"/>
      <c r="E970" s="131"/>
      <c r="F970" s="140"/>
      <c r="G970" s="149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  <c r="V970" s="149"/>
      <c r="W970" s="149"/>
      <c r="X970" s="149"/>
    </row>
    <row r="971" spans="1:24" ht="15.75" customHeight="1" x14ac:dyDescent="0.2">
      <c r="A971" s="131"/>
      <c r="B971" s="131"/>
      <c r="C971" s="131"/>
      <c r="D971" s="131"/>
      <c r="E971" s="131"/>
      <c r="F971" s="140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  <c r="V971" s="149"/>
      <c r="W971" s="149"/>
      <c r="X971" s="149"/>
    </row>
    <row r="972" spans="1:24" ht="15.75" customHeight="1" x14ac:dyDescent="0.2">
      <c r="A972" s="131"/>
      <c r="B972" s="131"/>
      <c r="C972" s="131"/>
      <c r="D972" s="131"/>
      <c r="E972" s="131"/>
      <c r="F972" s="140"/>
      <c r="G972" s="149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  <c r="V972" s="149"/>
      <c r="W972" s="149"/>
      <c r="X972" s="149"/>
    </row>
    <row r="973" spans="1:24" ht="15.75" customHeight="1" x14ac:dyDescent="0.2">
      <c r="A973" s="131"/>
      <c r="B973" s="131"/>
      <c r="C973" s="131"/>
      <c r="D973" s="131"/>
      <c r="E973" s="131"/>
      <c r="F973" s="140"/>
      <c r="G973" s="149"/>
      <c r="H973" s="149"/>
      <c r="I973" s="14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49"/>
      <c r="U973" s="149"/>
      <c r="V973" s="149"/>
      <c r="W973" s="149"/>
      <c r="X973" s="149"/>
    </row>
    <row r="974" spans="1:24" ht="15.75" customHeight="1" x14ac:dyDescent="0.2">
      <c r="A974" s="131"/>
      <c r="B974" s="131"/>
      <c r="C974" s="131"/>
      <c r="D974" s="131"/>
      <c r="E974" s="131"/>
      <c r="F974" s="140"/>
      <c r="G974" s="149"/>
      <c r="H974" s="149"/>
      <c r="I974" s="149"/>
      <c r="J974" s="149"/>
      <c r="K974" s="149"/>
      <c r="L974" s="149"/>
      <c r="M974" s="149"/>
      <c r="N974" s="149"/>
      <c r="O974" s="149"/>
      <c r="P974" s="149"/>
      <c r="Q974" s="149"/>
      <c r="R974" s="149"/>
      <c r="S974" s="149"/>
      <c r="T974" s="149"/>
      <c r="U974" s="149"/>
      <c r="V974" s="149"/>
      <c r="W974" s="149"/>
      <c r="X974" s="149"/>
    </row>
    <row r="975" spans="1:24" ht="15.75" customHeight="1" x14ac:dyDescent="0.2">
      <c r="A975" s="131"/>
      <c r="B975" s="131"/>
      <c r="C975" s="131"/>
      <c r="D975" s="131"/>
      <c r="E975" s="131"/>
      <c r="F975" s="140"/>
      <c r="G975" s="149"/>
      <c r="H975" s="149"/>
      <c r="I975" s="14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49"/>
      <c r="U975" s="149"/>
      <c r="V975" s="149"/>
      <c r="W975" s="149"/>
      <c r="X975" s="149"/>
    </row>
    <row r="976" spans="1:24" ht="15.75" customHeight="1" x14ac:dyDescent="0.2">
      <c r="A976" s="131"/>
      <c r="B976" s="131"/>
      <c r="C976" s="131"/>
      <c r="D976" s="131"/>
      <c r="E976" s="131"/>
      <c r="F976" s="140"/>
      <c r="G976" s="149"/>
      <c r="H976" s="149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  <c r="V976" s="149"/>
      <c r="W976" s="149"/>
      <c r="X976" s="149"/>
    </row>
    <row r="977" spans="1:24" ht="15.75" customHeight="1" x14ac:dyDescent="0.2">
      <c r="A977" s="131"/>
      <c r="B977" s="131"/>
      <c r="C977" s="131"/>
      <c r="D977" s="131"/>
      <c r="E977" s="131"/>
      <c r="F977" s="140"/>
      <c r="G977" s="149"/>
      <c r="H977" s="149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  <c r="V977" s="149"/>
      <c r="W977" s="149"/>
      <c r="X977" s="149"/>
    </row>
    <row r="978" spans="1:24" ht="15.75" customHeight="1" x14ac:dyDescent="0.2">
      <c r="A978" s="131"/>
      <c r="B978" s="131"/>
      <c r="C978" s="131"/>
      <c r="D978" s="131"/>
      <c r="E978" s="131"/>
      <c r="F978" s="140"/>
      <c r="G978" s="149"/>
      <c r="H978" s="149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  <c r="V978" s="149"/>
      <c r="W978" s="149"/>
      <c r="X978" s="149"/>
    </row>
    <row r="979" spans="1:24" ht="15.75" customHeight="1" x14ac:dyDescent="0.2">
      <c r="A979" s="131"/>
      <c r="B979" s="131"/>
      <c r="C979" s="131"/>
      <c r="D979" s="131"/>
      <c r="E979" s="131"/>
      <c r="F979" s="140"/>
      <c r="G979" s="149"/>
      <c r="H979" s="149"/>
      <c r="I979" s="149"/>
      <c r="J979" s="149"/>
      <c r="K979" s="149"/>
      <c r="L979" s="149"/>
      <c r="M979" s="149"/>
      <c r="N979" s="149"/>
      <c r="O979" s="149"/>
      <c r="P979" s="149"/>
      <c r="Q979" s="149"/>
      <c r="R979" s="149"/>
      <c r="S979" s="149"/>
      <c r="T979" s="149"/>
      <c r="U979" s="149"/>
      <c r="V979" s="149"/>
      <c r="W979" s="149"/>
      <c r="X979" s="149"/>
    </row>
    <row r="980" spans="1:24" ht="15.75" customHeight="1" x14ac:dyDescent="0.2">
      <c r="A980" s="131"/>
      <c r="B980" s="131"/>
      <c r="C980" s="131"/>
      <c r="D980" s="131"/>
      <c r="E980" s="131"/>
      <c r="F980" s="140"/>
      <c r="G980" s="149"/>
      <c r="H980" s="149"/>
      <c r="I980" s="149"/>
      <c r="J980" s="149"/>
      <c r="K980" s="149"/>
      <c r="L980" s="149"/>
      <c r="M980" s="149"/>
      <c r="N980" s="149"/>
      <c r="O980" s="149"/>
      <c r="P980" s="149"/>
      <c r="Q980" s="149"/>
      <c r="R980" s="149"/>
      <c r="S980" s="149"/>
      <c r="T980" s="149"/>
      <c r="U980" s="149"/>
      <c r="V980" s="149"/>
      <c r="W980" s="149"/>
      <c r="X980" s="149"/>
    </row>
    <row r="981" spans="1:24" ht="15.75" customHeight="1" x14ac:dyDescent="0.2">
      <c r="A981" s="131"/>
      <c r="B981" s="131"/>
      <c r="C981" s="131"/>
      <c r="D981" s="131"/>
      <c r="E981" s="131"/>
      <c r="F981" s="140"/>
      <c r="G981" s="149"/>
      <c r="H981" s="149"/>
      <c r="I981" s="149"/>
      <c r="J981" s="149"/>
      <c r="K981" s="149"/>
      <c r="L981" s="149"/>
      <c r="M981" s="149"/>
      <c r="N981" s="149"/>
      <c r="O981" s="149"/>
      <c r="P981" s="149"/>
      <c r="Q981" s="149"/>
      <c r="R981" s="149"/>
      <c r="S981" s="149"/>
      <c r="T981" s="149"/>
      <c r="U981" s="149"/>
      <c r="V981" s="149"/>
      <c r="W981" s="149"/>
      <c r="X981" s="149"/>
    </row>
    <row r="982" spans="1:24" ht="15.75" customHeight="1" x14ac:dyDescent="0.2">
      <c r="A982" s="131"/>
      <c r="B982" s="131"/>
      <c r="C982" s="131"/>
      <c r="D982" s="131"/>
      <c r="E982" s="131"/>
      <c r="F982" s="140"/>
      <c r="G982" s="149"/>
      <c r="H982" s="149"/>
      <c r="I982" s="149"/>
      <c r="J982" s="149"/>
      <c r="K982" s="149"/>
      <c r="L982" s="149"/>
      <c r="M982" s="149"/>
      <c r="N982" s="149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</row>
    <row r="983" spans="1:24" ht="15.75" customHeight="1" x14ac:dyDescent="0.2">
      <c r="A983" s="131"/>
      <c r="B983" s="131"/>
      <c r="C983" s="131"/>
      <c r="D983" s="131"/>
      <c r="E983" s="131"/>
      <c r="F983" s="140"/>
      <c r="G983" s="149"/>
      <c r="H983" s="149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</row>
    <row r="984" spans="1:24" ht="15.75" customHeight="1" x14ac:dyDescent="0.2">
      <c r="A984" s="131"/>
      <c r="B984" s="131"/>
      <c r="C984" s="131"/>
      <c r="D984" s="131"/>
      <c r="E984" s="131"/>
      <c r="F984" s="140"/>
      <c r="G984" s="149"/>
      <c r="H984" s="149"/>
      <c r="I984" s="14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49"/>
      <c r="U984" s="149"/>
      <c r="V984" s="149"/>
      <c r="W984" s="149"/>
      <c r="X984" s="149"/>
    </row>
    <row r="985" spans="1:24" ht="15.75" customHeight="1" x14ac:dyDescent="0.2">
      <c r="A985" s="131"/>
      <c r="B985" s="131"/>
      <c r="C985" s="131"/>
      <c r="D985" s="131"/>
      <c r="E985" s="131"/>
      <c r="F985" s="140"/>
      <c r="G985" s="149"/>
      <c r="H985" s="149"/>
      <c r="I985" s="149"/>
      <c r="J985" s="149"/>
      <c r="K985" s="149"/>
      <c r="L985" s="149"/>
      <c r="M985" s="149"/>
      <c r="N985" s="149"/>
      <c r="O985" s="149"/>
      <c r="P985" s="149"/>
      <c r="Q985" s="149"/>
      <c r="R985" s="149"/>
      <c r="S985" s="149"/>
      <c r="T985" s="149"/>
      <c r="U985" s="149"/>
      <c r="V985" s="149"/>
      <c r="W985" s="149"/>
      <c r="X985" s="149"/>
    </row>
    <row r="986" spans="1:24" ht="15.75" customHeight="1" x14ac:dyDescent="0.2">
      <c r="A986" s="131"/>
      <c r="B986" s="131"/>
      <c r="C986" s="131"/>
      <c r="D986" s="131"/>
      <c r="E986" s="131"/>
      <c r="F986" s="140"/>
      <c r="G986" s="149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49"/>
      <c r="U986" s="149"/>
      <c r="V986" s="149"/>
      <c r="W986" s="149"/>
      <c r="X986" s="149"/>
    </row>
    <row r="987" spans="1:24" ht="15.75" customHeight="1" x14ac:dyDescent="0.2">
      <c r="A987" s="131"/>
      <c r="B987" s="131"/>
      <c r="C987" s="131"/>
      <c r="D987" s="131"/>
      <c r="E987" s="131"/>
      <c r="F987" s="140"/>
      <c r="G987" s="149"/>
      <c r="H987" s="149"/>
      <c r="I987" s="149"/>
      <c r="J987" s="149"/>
      <c r="K987" s="149"/>
      <c r="L987" s="149"/>
      <c r="M987" s="149"/>
      <c r="N987" s="149"/>
      <c r="O987" s="149"/>
      <c r="P987" s="149"/>
      <c r="Q987" s="149"/>
      <c r="R987" s="149"/>
      <c r="S987" s="149"/>
      <c r="T987" s="149"/>
      <c r="U987" s="149"/>
      <c r="V987" s="149"/>
      <c r="W987" s="149"/>
      <c r="X987" s="149"/>
    </row>
    <row r="988" spans="1:24" ht="15.75" customHeight="1" x14ac:dyDescent="0.2">
      <c r="A988" s="131"/>
      <c r="B988" s="131"/>
      <c r="C988" s="131"/>
      <c r="D988" s="131"/>
      <c r="E988" s="131"/>
      <c r="F988" s="140"/>
      <c r="G988" s="149"/>
      <c r="H988" s="149"/>
      <c r="I988" s="149"/>
      <c r="J988" s="149"/>
      <c r="K988" s="149"/>
      <c r="L988" s="149"/>
      <c r="M988" s="149"/>
      <c r="N988" s="149"/>
      <c r="O988" s="149"/>
      <c r="P988" s="149"/>
      <c r="Q988" s="149"/>
      <c r="R988" s="149"/>
      <c r="S988" s="149"/>
      <c r="T988" s="149"/>
      <c r="U988" s="149"/>
      <c r="V988" s="149"/>
      <c r="W988" s="149"/>
      <c r="X988" s="149"/>
    </row>
    <row r="989" spans="1:24" ht="15.75" customHeight="1" x14ac:dyDescent="0.2">
      <c r="A989" s="131"/>
      <c r="B989" s="131"/>
      <c r="C989" s="131"/>
      <c r="D989" s="131"/>
      <c r="E989" s="131"/>
      <c r="F989" s="140"/>
      <c r="G989" s="149"/>
      <c r="H989" s="149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49"/>
      <c r="U989" s="149"/>
      <c r="V989" s="149"/>
      <c r="W989" s="149"/>
      <c r="X989" s="149"/>
    </row>
    <row r="990" spans="1:24" ht="15.75" customHeight="1" x14ac:dyDescent="0.2">
      <c r="A990" s="131"/>
      <c r="B990" s="131"/>
      <c r="C990" s="131"/>
      <c r="D990" s="131"/>
      <c r="E990" s="131"/>
      <c r="F990" s="140"/>
      <c r="G990" s="149"/>
      <c r="H990" s="149"/>
      <c r="I990" s="149"/>
      <c r="J990" s="149"/>
      <c r="K990" s="149"/>
      <c r="L990" s="149"/>
      <c r="M990" s="149"/>
      <c r="N990" s="149"/>
      <c r="O990" s="149"/>
      <c r="P990" s="149"/>
      <c r="Q990" s="149"/>
      <c r="R990" s="149"/>
      <c r="S990" s="149"/>
      <c r="T990" s="149"/>
      <c r="U990" s="149"/>
      <c r="V990" s="149"/>
      <c r="W990" s="149"/>
      <c r="X990" s="149"/>
    </row>
    <row r="991" spans="1:24" ht="15.75" customHeight="1" x14ac:dyDescent="0.2">
      <c r="A991" s="131"/>
      <c r="B991" s="131"/>
      <c r="C991" s="131"/>
      <c r="D991" s="131"/>
      <c r="E991" s="131"/>
      <c r="F991" s="140"/>
      <c r="G991" s="149"/>
      <c r="H991" s="149"/>
      <c r="I991" s="149"/>
      <c r="J991" s="149"/>
      <c r="K991" s="149"/>
      <c r="L991" s="149"/>
      <c r="M991" s="149"/>
      <c r="N991" s="149"/>
      <c r="O991" s="149"/>
      <c r="P991" s="149"/>
      <c r="Q991" s="149"/>
      <c r="R991" s="149"/>
      <c r="S991" s="149"/>
      <c r="T991" s="149"/>
      <c r="U991" s="149"/>
      <c r="V991" s="149"/>
      <c r="W991" s="149"/>
      <c r="X991" s="149"/>
    </row>
    <row r="992" spans="1:24" ht="15.75" customHeight="1" x14ac:dyDescent="0.2">
      <c r="A992" s="131"/>
      <c r="B992" s="131"/>
      <c r="C992" s="131"/>
      <c r="D992" s="131"/>
      <c r="E992" s="131"/>
      <c r="F992" s="140"/>
      <c r="G992" s="149"/>
      <c r="H992" s="149"/>
      <c r="I992" s="149"/>
      <c r="J992" s="149"/>
      <c r="K992" s="149"/>
      <c r="L992" s="149"/>
      <c r="M992" s="149"/>
      <c r="N992" s="149"/>
      <c r="O992" s="149"/>
      <c r="P992" s="149"/>
      <c r="Q992" s="149"/>
      <c r="R992" s="149"/>
      <c r="S992" s="149"/>
      <c r="T992" s="149"/>
      <c r="U992" s="149"/>
      <c r="V992" s="149"/>
      <c r="W992" s="149"/>
      <c r="X992" s="149"/>
    </row>
    <row r="993" spans="1:24" ht="15.75" customHeight="1" x14ac:dyDescent="0.2">
      <c r="A993" s="131"/>
      <c r="B993" s="131"/>
      <c r="C993" s="131"/>
      <c r="D993" s="131"/>
      <c r="E993" s="131"/>
      <c r="F993" s="140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  <c r="T993" s="149"/>
      <c r="U993" s="149"/>
      <c r="V993" s="149"/>
      <c r="W993" s="149"/>
      <c r="X993" s="149"/>
    </row>
    <row r="994" spans="1:24" ht="15.75" customHeight="1" x14ac:dyDescent="0.2">
      <c r="A994" s="131"/>
      <c r="B994" s="131"/>
      <c r="C994" s="131"/>
      <c r="D994" s="131"/>
      <c r="E994" s="131"/>
      <c r="F994" s="140"/>
      <c r="G994" s="149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49"/>
      <c r="T994" s="149"/>
      <c r="U994" s="149"/>
      <c r="V994" s="149"/>
      <c r="W994" s="149"/>
      <c r="X994" s="149"/>
    </row>
    <row r="995" spans="1:24" ht="15.75" customHeight="1" x14ac:dyDescent="0.2">
      <c r="A995" s="131"/>
      <c r="B995" s="131"/>
      <c r="C995" s="131"/>
      <c r="D995" s="131"/>
      <c r="E995" s="131"/>
      <c r="F995" s="140"/>
      <c r="G995" s="149"/>
      <c r="H995" s="149"/>
      <c r="I995" s="149"/>
      <c r="J995" s="149"/>
      <c r="K995" s="149"/>
      <c r="L995" s="149"/>
      <c r="M995" s="149"/>
      <c r="N995" s="149"/>
      <c r="O995" s="149"/>
      <c r="P995" s="149"/>
      <c r="Q995" s="149"/>
      <c r="R995" s="149"/>
      <c r="S995" s="149"/>
      <c r="T995" s="149"/>
      <c r="U995" s="149"/>
      <c r="V995" s="149"/>
      <c r="W995" s="149"/>
      <c r="X995" s="149"/>
    </row>
    <row r="996" spans="1:24" ht="15.75" customHeight="1" x14ac:dyDescent="0.2">
      <c r="A996" s="131"/>
      <c r="B996" s="131"/>
      <c r="C996" s="131"/>
      <c r="D996" s="131"/>
      <c r="E996" s="131"/>
      <c r="F996" s="140"/>
      <c r="G996" s="149"/>
      <c r="H996" s="149"/>
      <c r="I996" s="149"/>
      <c r="J996" s="149"/>
      <c r="K996" s="149"/>
      <c r="L996" s="149"/>
      <c r="M996" s="149"/>
      <c r="N996" s="149"/>
      <c r="O996" s="149"/>
      <c r="P996" s="149"/>
      <c r="Q996" s="149"/>
      <c r="R996" s="149"/>
      <c r="S996" s="149"/>
      <c r="T996" s="149"/>
      <c r="U996" s="149"/>
      <c r="V996" s="149"/>
      <c r="W996" s="149"/>
      <c r="X996" s="149"/>
    </row>
    <row r="997" spans="1:24" ht="15.75" customHeight="1" x14ac:dyDescent="0.2">
      <c r="A997" s="131"/>
      <c r="B997" s="131"/>
      <c r="C997" s="131"/>
      <c r="D997" s="131"/>
      <c r="E997" s="131"/>
      <c r="F997" s="140"/>
      <c r="G997" s="149"/>
      <c r="H997" s="149"/>
      <c r="I997" s="149"/>
      <c r="J997" s="149"/>
      <c r="K997" s="149"/>
      <c r="L997" s="149"/>
      <c r="M997" s="149"/>
      <c r="N997" s="149"/>
      <c r="O997" s="149"/>
      <c r="P997" s="149"/>
      <c r="Q997" s="149"/>
      <c r="R997" s="149"/>
      <c r="S997" s="149"/>
      <c r="T997" s="149"/>
      <c r="U997" s="149"/>
      <c r="V997" s="149"/>
      <c r="W997" s="149"/>
      <c r="X997" s="149"/>
    </row>
  </sheetData>
  <mergeCells count="14">
    <mergeCell ref="E37:F37"/>
    <mergeCell ref="A2:F2"/>
    <mergeCell ref="E35:F35"/>
    <mergeCell ref="C41:D41"/>
    <mergeCell ref="A5:D5"/>
    <mergeCell ref="E5:F5"/>
    <mergeCell ref="E11:F11"/>
    <mergeCell ref="E12:F12"/>
    <mergeCell ref="A31:F31"/>
    <mergeCell ref="A13:F13"/>
    <mergeCell ref="E32:F32"/>
    <mergeCell ref="E33:F33"/>
    <mergeCell ref="E34:F34"/>
    <mergeCell ref="E36:F36"/>
  </mergeCells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J1008"/>
  <sheetViews>
    <sheetView topLeftCell="A10" zoomScaleNormal="100" workbookViewId="0">
      <selection activeCell="K19" sqref="K19"/>
    </sheetView>
  </sheetViews>
  <sheetFormatPr defaultColWidth="14.42578125" defaultRowHeight="15" customHeight="1" x14ac:dyDescent="0.2"/>
  <cols>
    <col min="1" max="1" width="5.42578125" style="18" customWidth="1"/>
    <col min="2" max="2" width="19.140625" style="18" customWidth="1"/>
    <col min="3" max="3" width="1.5703125" style="18" bestFit="1" customWidth="1"/>
    <col min="4" max="4" width="35.85546875" style="18" customWidth="1"/>
    <col min="5" max="5" width="20.140625" style="18" customWidth="1"/>
    <col min="6" max="6" width="1.5703125" style="18" bestFit="1" customWidth="1"/>
    <col min="7" max="7" width="32.7109375" style="18" customWidth="1"/>
    <col min="8" max="8" width="12" style="18" customWidth="1"/>
    <col min="9" max="9" width="12" style="79" customWidth="1"/>
    <col min="10" max="18" width="8.7109375" style="18" customWidth="1"/>
    <col min="19" max="248" width="14.42578125" style="18"/>
    <col min="249" max="249" width="5.42578125" style="18" customWidth="1"/>
    <col min="250" max="250" width="19.140625" style="18" customWidth="1"/>
    <col min="251" max="251" width="2.85546875" style="18" customWidth="1"/>
    <col min="252" max="252" width="30.140625" style="18" customWidth="1"/>
    <col min="253" max="255" width="8.7109375" style="18" customWidth="1"/>
    <col min="256" max="256" width="20.5703125" style="18" customWidth="1"/>
    <col min="257" max="257" width="3.5703125" style="18" customWidth="1"/>
    <col min="258" max="274" width="8.7109375" style="18" customWidth="1"/>
    <col min="275" max="504" width="14.42578125" style="18"/>
    <col min="505" max="505" width="5.42578125" style="18" customWidth="1"/>
    <col min="506" max="506" width="19.140625" style="18" customWidth="1"/>
    <col min="507" max="507" width="2.85546875" style="18" customWidth="1"/>
    <col min="508" max="508" width="30.140625" style="18" customWidth="1"/>
    <col min="509" max="511" width="8.7109375" style="18" customWidth="1"/>
    <col min="512" max="512" width="20.5703125" style="18" customWidth="1"/>
    <col min="513" max="513" width="3.5703125" style="18" customWidth="1"/>
    <col min="514" max="530" width="8.7109375" style="18" customWidth="1"/>
    <col min="531" max="760" width="14.42578125" style="18"/>
    <col min="761" max="761" width="5.42578125" style="18" customWidth="1"/>
    <col min="762" max="762" width="19.140625" style="18" customWidth="1"/>
    <col min="763" max="763" width="2.85546875" style="18" customWidth="1"/>
    <col min="764" max="764" width="30.140625" style="18" customWidth="1"/>
    <col min="765" max="767" width="8.7109375" style="18" customWidth="1"/>
    <col min="768" max="768" width="20.5703125" style="18" customWidth="1"/>
    <col min="769" max="769" width="3.5703125" style="18" customWidth="1"/>
    <col min="770" max="786" width="8.7109375" style="18" customWidth="1"/>
    <col min="787" max="1016" width="14.42578125" style="18"/>
    <col min="1017" max="1017" width="5.42578125" style="18" customWidth="1"/>
    <col min="1018" max="1018" width="19.140625" style="18" customWidth="1"/>
    <col min="1019" max="1019" width="2.85546875" style="18" customWidth="1"/>
    <col min="1020" max="1020" width="30.140625" style="18" customWidth="1"/>
    <col min="1021" max="1023" width="8.7109375" style="18" customWidth="1"/>
    <col min="1024" max="1024" width="20.5703125" style="18" customWidth="1"/>
    <col min="1025" max="1025" width="3.5703125" style="18" customWidth="1"/>
    <col min="1026" max="1042" width="8.7109375" style="18" customWidth="1"/>
    <col min="1043" max="1272" width="14.42578125" style="18"/>
    <col min="1273" max="1273" width="5.42578125" style="18" customWidth="1"/>
    <col min="1274" max="1274" width="19.140625" style="18" customWidth="1"/>
    <col min="1275" max="1275" width="2.85546875" style="18" customWidth="1"/>
    <col min="1276" max="1276" width="30.140625" style="18" customWidth="1"/>
    <col min="1277" max="1279" width="8.7109375" style="18" customWidth="1"/>
    <col min="1280" max="1280" width="20.5703125" style="18" customWidth="1"/>
    <col min="1281" max="1281" width="3.5703125" style="18" customWidth="1"/>
    <col min="1282" max="1298" width="8.7109375" style="18" customWidth="1"/>
    <col min="1299" max="1528" width="14.42578125" style="18"/>
    <col min="1529" max="1529" width="5.42578125" style="18" customWidth="1"/>
    <col min="1530" max="1530" width="19.140625" style="18" customWidth="1"/>
    <col min="1531" max="1531" width="2.85546875" style="18" customWidth="1"/>
    <col min="1532" max="1532" width="30.140625" style="18" customWidth="1"/>
    <col min="1533" max="1535" width="8.7109375" style="18" customWidth="1"/>
    <col min="1536" max="1536" width="20.5703125" style="18" customWidth="1"/>
    <col min="1537" max="1537" width="3.5703125" style="18" customWidth="1"/>
    <col min="1538" max="1554" width="8.7109375" style="18" customWidth="1"/>
    <col min="1555" max="1784" width="14.42578125" style="18"/>
    <col min="1785" max="1785" width="5.42578125" style="18" customWidth="1"/>
    <col min="1786" max="1786" width="19.140625" style="18" customWidth="1"/>
    <col min="1787" max="1787" width="2.85546875" style="18" customWidth="1"/>
    <col min="1788" max="1788" width="30.140625" style="18" customWidth="1"/>
    <col min="1789" max="1791" width="8.7109375" style="18" customWidth="1"/>
    <col min="1792" max="1792" width="20.5703125" style="18" customWidth="1"/>
    <col min="1793" max="1793" width="3.5703125" style="18" customWidth="1"/>
    <col min="1794" max="1810" width="8.7109375" style="18" customWidth="1"/>
    <col min="1811" max="2040" width="14.42578125" style="18"/>
    <col min="2041" max="2041" width="5.42578125" style="18" customWidth="1"/>
    <col min="2042" max="2042" width="19.140625" style="18" customWidth="1"/>
    <col min="2043" max="2043" width="2.85546875" style="18" customWidth="1"/>
    <col min="2044" max="2044" width="30.140625" style="18" customWidth="1"/>
    <col min="2045" max="2047" width="8.7109375" style="18" customWidth="1"/>
    <col min="2048" max="2048" width="20.5703125" style="18" customWidth="1"/>
    <col min="2049" max="2049" width="3.5703125" style="18" customWidth="1"/>
    <col min="2050" max="2066" width="8.7109375" style="18" customWidth="1"/>
    <col min="2067" max="2296" width="14.42578125" style="18"/>
    <col min="2297" max="2297" width="5.42578125" style="18" customWidth="1"/>
    <col min="2298" max="2298" width="19.140625" style="18" customWidth="1"/>
    <col min="2299" max="2299" width="2.85546875" style="18" customWidth="1"/>
    <col min="2300" max="2300" width="30.140625" style="18" customWidth="1"/>
    <col min="2301" max="2303" width="8.7109375" style="18" customWidth="1"/>
    <col min="2304" max="2304" width="20.5703125" style="18" customWidth="1"/>
    <col min="2305" max="2305" width="3.5703125" style="18" customWidth="1"/>
    <col min="2306" max="2322" width="8.7109375" style="18" customWidth="1"/>
    <col min="2323" max="2552" width="14.42578125" style="18"/>
    <col min="2553" max="2553" width="5.42578125" style="18" customWidth="1"/>
    <col min="2554" max="2554" width="19.140625" style="18" customWidth="1"/>
    <col min="2555" max="2555" width="2.85546875" style="18" customWidth="1"/>
    <col min="2556" max="2556" width="30.140625" style="18" customWidth="1"/>
    <col min="2557" max="2559" width="8.7109375" style="18" customWidth="1"/>
    <col min="2560" max="2560" width="20.5703125" style="18" customWidth="1"/>
    <col min="2561" max="2561" width="3.5703125" style="18" customWidth="1"/>
    <col min="2562" max="2578" width="8.7109375" style="18" customWidth="1"/>
    <col min="2579" max="2808" width="14.42578125" style="18"/>
    <col min="2809" max="2809" width="5.42578125" style="18" customWidth="1"/>
    <col min="2810" max="2810" width="19.140625" style="18" customWidth="1"/>
    <col min="2811" max="2811" width="2.85546875" style="18" customWidth="1"/>
    <col min="2812" max="2812" width="30.140625" style="18" customWidth="1"/>
    <col min="2813" max="2815" width="8.7109375" style="18" customWidth="1"/>
    <col min="2816" max="2816" width="20.5703125" style="18" customWidth="1"/>
    <col min="2817" max="2817" width="3.5703125" style="18" customWidth="1"/>
    <col min="2818" max="2834" width="8.7109375" style="18" customWidth="1"/>
    <col min="2835" max="3064" width="14.42578125" style="18"/>
    <col min="3065" max="3065" width="5.42578125" style="18" customWidth="1"/>
    <col min="3066" max="3066" width="19.140625" style="18" customWidth="1"/>
    <col min="3067" max="3067" width="2.85546875" style="18" customWidth="1"/>
    <col min="3068" max="3068" width="30.140625" style="18" customWidth="1"/>
    <col min="3069" max="3071" width="8.7109375" style="18" customWidth="1"/>
    <col min="3072" max="3072" width="20.5703125" style="18" customWidth="1"/>
    <col min="3073" max="3073" width="3.5703125" style="18" customWidth="1"/>
    <col min="3074" max="3090" width="8.7109375" style="18" customWidth="1"/>
    <col min="3091" max="3320" width="14.42578125" style="18"/>
    <col min="3321" max="3321" width="5.42578125" style="18" customWidth="1"/>
    <col min="3322" max="3322" width="19.140625" style="18" customWidth="1"/>
    <col min="3323" max="3323" width="2.85546875" style="18" customWidth="1"/>
    <col min="3324" max="3324" width="30.140625" style="18" customWidth="1"/>
    <col min="3325" max="3327" width="8.7109375" style="18" customWidth="1"/>
    <col min="3328" max="3328" width="20.5703125" style="18" customWidth="1"/>
    <col min="3329" max="3329" width="3.5703125" style="18" customWidth="1"/>
    <col min="3330" max="3346" width="8.7109375" style="18" customWidth="1"/>
    <col min="3347" max="3576" width="14.42578125" style="18"/>
    <col min="3577" max="3577" width="5.42578125" style="18" customWidth="1"/>
    <col min="3578" max="3578" width="19.140625" style="18" customWidth="1"/>
    <col min="3579" max="3579" width="2.85546875" style="18" customWidth="1"/>
    <col min="3580" max="3580" width="30.140625" style="18" customWidth="1"/>
    <col min="3581" max="3583" width="8.7109375" style="18" customWidth="1"/>
    <col min="3584" max="3584" width="20.5703125" style="18" customWidth="1"/>
    <col min="3585" max="3585" width="3.5703125" style="18" customWidth="1"/>
    <col min="3586" max="3602" width="8.7109375" style="18" customWidth="1"/>
    <col min="3603" max="3832" width="14.42578125" style="18"/>
    <col min="3833" max="3833" width="5.42578125" style="18" customWidth="1"/>
    <col min="3834" max="3834" width="19.140625" style="18" customWidth="1"/>
    <col min="3835" max="3835" width="2.85546875" style="18" customWidth="1"/>
    <col min="3836" max="3836" width="30.140625" style="18" customWidth="1"/>
    <col min="3837" max="3839" width="8.7109375" style="18" customWidth="1"/>
    <col min="3840" max="3840" width="20.5703125" style="18" customWidth="1"/>
    <col min="3841" max="3841" width="3.5703125" style="18" customWidth="1"/>
    <col min="3842" max="3858" width="8.7109375" style="18" customWidth="1"/>
    <col min="3859" max="4088" width="14.42578125" style="18"/>
    <col min="4089" max="4089" width="5.42578125" style="18" customWidth="1"/>
    <col min="4090" max="4090" width="19.140625" style="18" customWidth="1"/>
    <col min="4091" max="4091" width="2.85546875" style="18" customWidth="1"/>
    <col min="4092" max="4092" width="30.140625" style="18" customWidth="1"/>
    <col min="4093" max="4095" width="8.7109375" style="18" customWidth="1"/>
    <col min="4096" max="4096" width="20.5703125" style="18" customWidth="1"/>
    <col min="4097" max="4097" width="3.5703125" style="18" customWidth="1"/>
    <col min="4098" max="4114" width="8.7109375" style="18" customWidth="1"/>
    <col min="4115" max="4344" width="14.42578125" style="18"/>
    <col min="4345" max="4345" width="5.42578125" style="18" customWidth="1"/>
    <col min="4346" max="4346" width="19.140625" style="18" customWidth="1"/>
    <col min="4347" max="4347" width="2.85546875" style="18" customWidth="1"/>
    <col min="4348" max="4348" width="30.140625" style="18" customWidth="1"/>
    <col min="4349" max="4351" width="8.7109375" style="18" customWidth="1"/>
    <col min="4352" max="4352" width="20.5703125" style="18" customWidth="1"/>
    <col min="4353" max="4353" width="3.5703125" style="18" customWidth="1"/>
    <col min="4354" max="4370" width="8.7109375" style="18" customWidth="1"/>
    <col min="4371" max="4600" width="14.42578125" style="18"/>
    <col min="4601" max="4601" width="5.42578125" style="18" customWidth="1"/>
    <col min="4602" max="4602" width="19.140625" style="18" customWidth="1"/>
    <col min="4603" max="4603" width="2.85546875" style="18" customWidth="1"/>
    <col min="4604" max="4604" width="30.140625" style="18" customWidth="1"/>
    <col min="4605" max="4607" width="8.7109375" style="18" customWidth="1"/>
    <col min="4608" max="4608" width="20.5703125" style="18" customWidth="1"/>
    <col min="4609" max="4609" width="3.5703125" style="18" customWidth="1"/>
    <col min="4610" max="4626" width="8.7109375" style="18" customWidth="1"/>
    <col min="4627" max="4856" width="14.42578125" style="18"/>
    <col min="4857" max="4857" width="5.42578125" style="18" customWidth="1"/>
    <col min="4858" max="4858" width="19.140625" style="18" customWidth="1"/>
    <col min="4859" max="4859" width="2.85546875" style="18" customWidth="1"/>
    <col min="4860" max="4860" width="30.140625" style="18" customWidth="1"/>
    <col min="4861" max="4863" width="8.7109375" style="18" customWidth="1"/>
    <col min="4864" max="4864" width="20.5703125" style="18" customWidth="1"/>
    <col min="4865" max="4865" width="3.5703125" style="18" customWidth="1"/>
    <col min="4866" max="4882" width="8.7109375" style="18" customWidth="1"/>
    <col min="4883" max="5112" width="14.42578125" style="18"/>
    <col min="5113" max="5113" width="5.42578125" style="18" customWidth="1"/>
    <col min="5114" max="5114" width="19.140625" style="18" customWidth="1"/>
    <col min="5115" max="5115" width="2.85546875" style="18" customWidth="1"/>
    <col min="5116" max="5116" width="30.140625" style="18" customWidth="1"/>
    <col min="5117" max="5119" width="8.7109375" style="18" customWidth="1"/>
    <col min="5120" max="5120" width="20.5703125" style="18" customWidth="1"/>
    <col min="5121" max="5121" width="3.5703125" style="18" customWidth="1"/>
    <col min="5122" max="5138" width="8.7109375" style="18" customWidth="1"/>
    <col min="5139" max="5368" width="14.42578125" style="18"/>
    <col min="5369" max="5369" width="5.42578125" style="18" customWidth="1"/>
    <col min="5370" max="5370" width="19.140625" style="18" customWidth="1"/>
    <col min="5371" max="5371" width="2.85546875" style="18" customWidth="1"/>
    <col min="5372" max="5372" width="30.140625" style="18" customWidth="1"/>
    <col min="5373" max="5375" width="8.7109375" style="18" customWidth="1"/>
    <col min="5376" max="5376" width="20.5703125" style="18" customWidth="1"/>
    <col min="5377" max="5377" width="3.5703125" style="18" customWidth="1"/>
    <col min="5378" max="5394" width="8.7109375" style="18" customWidth="1"/>
    <col min="5395" max="5624" width="14.42578125" style="18"/>
    <col min="5625" max="5625" width="5.42578125" style="18" customWidth="1"/>
    <col min="5626" max="5626" width="19.140625" style="18" customWidth="1"/>
    <col min="5627" max="5627" width="2.85546875" style="18" customWidth="1"/>
    <col min="5628" max="5628" width="30.140625" style="18" customWidth="1"/>
    <col min="5629" max="5631" width="8.7109375" style="18" customWidth="1"/>
    <col min="5632" max="5632" width="20.5703125" style="18" customWidth="1"/>
    <col min="5633" max="5633" width="3.5703125" style="18" customWidth="1"/>
    <col min="5634" max="5650" width="8.7109375" style="18" customWidth="1"/>
    <col min="5651" max="5880" width="14.42578125" style="18"/>
    <col min="5881" max="5881" width="5.42578125" style="18" customWidth="1"/>
    <col min="5882" max="5882" width="19.140625" style="18" customWidth="1"/>
    <col min="5883" max="5883" width="2.85546875" style="18" customWidth="1"/>
    <col min="5884" max="5884" width="30.140625" style="18" customWidth="1"/>
    <col min="5885" max="5887" width="8.7109375" style="18" customWidth="1"/>
    <col min="5888" max="5888" width="20.5703125" style="18" customWidth="1"/>
    <col min="5889" max="5889" width="3.5703125" style="18" customWidth="1"/>
    <col min="5890" max="5906" width="8.7109375" style="18" customWidth="1"/>
    <col min="5907" max="6136" width="14.42578125" style="18"/>
    <col min="6137" max="6137" width="5.42578125" style="18" customWidth="1"/>
    <col min="6138" max="6138" width="19.140625" style="18" customWidth="1"/>
    <col min="6139" max="6139" width="2.85546875" style="18" customWidth="1"/>
    <col min="6140" max="6140" width="30.140625" style="18" customWidth="1"/>
    <col min="6141" max="6143" width="8.7109375" style="18" customWidth="1"/>
    <col min="6144" max="6144" width="20.5703125" style="18" customWidth="1"/>
    <col min="6145" max="6145" width="3.5703125" style="18" customWidth="1"/>
    <col min="6146" max="6162" width="8.7109375" style="18" customWidth="1"/>
    <col min="6163" max="6392" width="14.42578125" style="18"/>
    <col min="6393" max="6393" width="5.42578125" style="18" customWidth="1"/>
    <col min="6394" max="6394" width="19.140625" style="18" customWidth="1"/>
    <col min="6395" max="6395" width="2.85546875" style="18" customWidth="1"/>
    <col min="6396" max="6396" width="30.140625" style="18" customWidth="1"/>
    <col min="6397" max="6399" width="8.7109375" style="18" customWidth="1"/>
    <col min="6400" max="6400" width="20.5703125" style="18" customWidth="1"/>
    <col min="6401" max="6401" width="3.5703125" style="18" customWidth="1"/>
    <col min="6402" max="6418" width="8.7109375" style="18" customWidth="1"/>
    <col min="6419" max="6648" width="14.42578125" style="18"/>
    <col min="6649" max="6649" width="5.42578125" style="18" customWidth="1"/>
    <col min="6650" max="6650" width="19.140625" style="18" customWidth="1"/>
    <col min="6651" max="6651" width="2.85546875" style="18" customWidth="1"/>
    <col min="6652" max="6652" width="30.140625" style="18" customWidth="1"/>
    <col min="6653" max="6655" width="8.7109375" style="18" customWidth="1"/>
    <col min="6656" max="6656" width="20.5703125" style="18" customWidth="1"/>
    <col min="6657" max="6657" width="3.5703125" style="18" customWidth="1"/>
    <col min="6658" max="6674" width="8.7109375" style="18" customWidth="1"/>
    <col min="6675" max="6904" width="14.42578125" style="18"/>
    <col min="6905" max="6905" width="5.42578125" style="18" customWidth="1"/>
    <col min="6906" max="6906" width="19.140625" style="18" customWidth="1"/>
    <col min="6907" max="6907" width="2.85546875" style="18" customWidth="1"/>
    <col min="6908" max="6908" width="30.140625" style="18" customWidth="1"/>
    <col min="6909" max="6911" width="8.7109375" style="18" customWidth="1"/>
    <col min="6912" max="6912" width="20.5703125" style="18" customWidth="1"/>
    <col min="6913" max="6913" width="3.5703125" style="18" customWidth="1"/>
    <col min="6914" max="6930" width="8.7109375" style="18" customWidth="1"/>
    <col min="6931" max="7160" width="14.42578125" style="18"/>
    <col min="7161" max="7161" width="5.42578125" style="18" customWidth="1"/>
    <col min="7162" max="7162" width="19.140625" style="18" customWidth="1"/>
    <col min="7163" max="7163" width="2.85546875" style="18" customWidth="1"/>
    <col min="7164" max="7164" width="30.140625" style="18" customWidth="1"/>
    <col min="7165" max="7167" width="8.7109375" style="18" customWidth="1"/>
    <col min="7168" max="7168" width="20.5703125" style="18" customWidth="1"/>
    <col min="7169" max="7169" width="3.5703125" style="18" customWidth="1"/>
    <col min="7170" max="7186" width="8.7109375" style="18" customWidth="1"/>
    <col min="7187" max="7416" width="14.42578125" style="18"/>
    <col min="7417" max="7417" width="5.42578125" style="18" customWidth="1"/>
    <col min="7418" max="7418" width="19.140625" style="18" customWidth="1"/>
    <col min="7419" max="7419" width="2.85546875" style="18" customWidth="1"/>
    <col min="7420" max="7420" width="30.140625" style="18" customWidth="1"/>
    <col min="7421" max="7423" width="8.7109375" style="18" customWidth="1"/>
    <col min="7424" max="7424" width="20.5703125" style="18" customWidth="1"/>
    <col min="7425" max="7425" width="3.5703125" style="18" customWidth="1"/>
    <col min="7426" max="7442" width="8.7109375" style="18" customWidth="1"/>
    <col min="7443" max="7672" width="14.42578125" style="18"/>
    <col min="7673" max="7673" width="5.42578125" style="18" customWidth="1"/>
    <col min="7674" max="7674" width="19.140625" style="18" customWidth="1"/>
    <col min="7675" max="7675" width="2.85546875" style="18" customWidth="1"/>
    <col min="7676" max="7676" width="30.140625" style="18" customWidth="1"/>
    <col min="7677" max="7679" width="8.7109375" style="18" customWidth="1"/>
    <col min="7680" max="7680" width="20.5703125" style="18" customWidth="1"/>
    <col min="7681" max="7681" width="3.5703125" style="18" customWidth="1"/>
    <col min="7682" max="7698" width="8.7109375" style="18" customWidth="1"/>
    <col min="7699" max="7928" width="14.42578125" style="18"/>
    <col min="7929" max="7929" width="5.42578125" style="18" customWidth="1"/>
    <col min="7930" max="7930" width="19.140625" style="18" customWidth="1"/>
    <col min="7931" max="7931" width="2.85546875" style="18" customWidth="1"/>
    <col min="7932" max="7932" width="30.140625" style="18" customWidth="1"/>
    <col min="7933" max="7935" width="8.7109375" style="18" customWidth="1"/>
    <col min="7936" max="7936" width="20.5703125" style="18" customWidth="1"/>
    <col min="7937" max="7937" width="3.5703125" style="18" customWidth="1"/>
    <col min="7938" max="7954" width="8.7109375" style="18" customWidth="1"/>
    <col min="7955" max="8184" width="14.42578125" style="18"/>
    <col min="8185" max="8185" width="5.42578125" style="18" customWidth="1"/>
    <col min="8186" max="8186" width="19.140625" style="18" customWidth="1"/>
    <col min="8187" max="8187" width="2.85546875" style="18" customWidth="1"/>
    <col min="8188" max="8188" width="30.140625" style="18" customWidth="1"/>
    <col min="8189" max="8191" width="8.7109375" style="18" customWidth="1"/>
    <col min="8192" max="8192" width="20.5703125" style="18" customWidth="1"/>
    <col min="8193" max="8193" width="3.5703125" style="18" customWidth="1"/>
    <col min="8194" max="8210" width="8.7109375" style="18" customWidth="1"/>
    <col min="8211" max="8440" width="14.42578125" style="18"/>
    <col min="8441" max="8441" width="5.42578125" style="18" customWidth="1"/>
    <col min="8442" max="8442" width="19.140625" style="18" customWidth="1"/>
    <col min="8443" max="8443" width="2.85546875" style="18" customWidth="1"/>
    <col min="8444" max="8444" width="30.140625" style="18" customWidth="1"/>
    <col min="8445" max="8447" width="8.7109375" style="18" customWidth="1"/>
    <col min="8448" max="8448" width="20.5703125" style="18" customWidth="1"/>
    <col min="8449" max="8449" width="3.5703125" style="18" customWidth="1"/>
    <col min="8450" max="8466" width="8.7109375" style="18" customWidth="1"/>
    <col min="8467" max="8696" width="14.42578125" style="18"/>
    <col min="8697" max="8697" width="5.42578125" style="18" customWidth="1"/>
    <col min="8698" max="8698" width="19.140625" style="18" customWidth="1"/>
    <col min="8699" max="8699" width="2.85546875" style="18" customWidth="1"/>
    <col min="8700" max="8700" width="30.140625" style="18" customWidth="1"/>
    <col min="8701" max="8703" width="8.7109375" style="18" customWidth="1"/>
    <col min="8704" max="8704" width="20.5703125" style="18" customWidth="1"/>
    <col min="8705" max="8705" width="3.5703125" style="18" customWidth="1"/>
    <col min="8706" max="8722" width="8.7109375" style="18" customWidth="1"/>
    <col min="8723" max="8952" width="14.42578125" style="18"/>
    <col min="8953" max="8953" width="5.42578125" style="18" customWidth="1"/>
    <col min="8954" max="8954" width="19.140625" style="18" customWidth="1"/>
    <col min="8955" max="8955" width="2.85546875" style="18" customWidth="1"/>
    <col min="8956" max="8956" width="30.140625" style="18" customWidth="1"/>
    <col min="8957" max="8959" width="8.7109375" style="18" customWidth="1"/>
    <col min="8960" max="8960" width="20.5703125" style="18" customWidth="1"/>
    <col min="8961" max="8961" width="3.5703125" style="18" customWidth="1"/>
    <col min="8962" max="8978" width="8.7109375" style="18" customWidth="1"/>
    <col min="8979" max="9208" width="14.42578125" style="18"/>
    <col min="9209" max="9209" width="5.42578125" style="18" customWidth="1"/>
    <col min="9210" max="9210" width="19.140625" style="18" customWidth="1"/>
    <col min="9211" max="9211" width="2.85546875" style="18" customWidth="1"/>
    <col min="9212" max="9212" width="30.140625" style="18" customWidth="1"/>
    <col min="9213" max="9215" width="8.7109375" style="18" customWidth="1"/>
    <col min="9216" max="9216" width="20.5703125" style="18" customWidth="1"/>
    <col min="9217" max="9217" width="3.5703125" style="18" customWidth="1"/>
    <col min="9218" max="9234" width="8.7109375" style="18" customWidth="1"/>
    <col min="9235" max="9464" width="14.42578125" style="18"/>
    <col min="9465" max="9465" width="5.42578125" style="18" customWidth="1"/>
    <col min="9466" max="9466" width="19.140625" style="18" customWidth="1"/>
    <col min="9467" max="9467" width="2.85546875" style="18" customWidth="1"/>
    <col min="9468" max="9468" width="30.140625" style="18" customWidth="1"/>
    <col min="9469" max="9471" width="8.7109375" style="18" customWidth="1"/>
    <col min="9472" max="9472" width="20.5703125" style="18" customWidth="1"/>
    <col min="9473" max="9473" width="3.5703125" style="18" customWidth="1"/>
    <col min="9474" max="9490" width="8.7109375" style="18" customWidth="1"/>
    <col min="9491" max="9720" width="14.42578125" style="18"/>
    <col min="9721" max="9721" width="5.42578125" style="18" customWidth="1"/>
    <col min="9722" max="9722" width="19.140625" style="18" customWidth="1"/>
    <col min="9723" max="9723" width="2.85546875" style="18" customWidth="1"/>
    <col min="9724" max="9724" width="30.140625" style="18" customWidth="1"/>
    <col min="9725" max="9727" width="8.7109375" style="18" customWidth="1"/>
    <col min="9728" max="9728" width="20.5703125" style="18" customWidth="1"/>
    <col min="9729" max="9729" width="3.5703125" style="18" customWidth="1"/>
    <col min="9730" max="9746" width="8.7109375" style="18" customWidth="1"/>
    <col min="9747" max="9976" width="14.42578125" style="18"/>
    <col min="9977" max="9977" width="5.42578125" style="18" customWidth="1"/>
    <col min="9978" max="9978" width="19.140625" style="18" customWidth="1"/>
    <col min="9979" max="9979" width="2.85546875" style="18" customWidth="1"/>
    <col min="9980" max="9980" width="30.140625" style="18" customWidth="1"/>
    <col min="9981" max="9983" width="8.7109375" style="18" customWidth="1"/>
    <col min="9984" max="9984" width="20.5703125" style="18" customWidth="1"/>
    <col min="9985" max="9985" width="3.5703125" style="18" customWidth="1"/>
    <col min="9986" max="10002" width="8.7109375" style="18" customWidth="1"/>
    <col min="10003" max="10232" width="14.42578125" style="18"/>
    <col min="10233" max="10233" width="5.42578125" style="18" customWidth="1"/>
    <col min="10234" max="10234" width="19.140625" style="18" customWidth="1"/>
    <col min="10235" max="10235" width="2.85546875" style="18" customWidth="1"/>
    <col min="10236" max="10236" width="30.140625" style="18" customWidth="1"/>
    <col min="10237" max="10239" width="8.7109375" style="18" customWidth="1"/>
    <col min="10240" max="10240" width="20.5703125" style="18" customWidth="1"/>
    <col min="10241" max="10241" width="3.5703125" style="18" customWidth="1"/>
    <col min="10242" max="10258" width="8.7109375" style="18" customWidth="1"/>
    <col min="10259" max="10488" width="14.42578125" style="18"/>
    <col min="10489" max="10489" width="5.42578125" style="18" customWidth="1"/>
    <col min="10490" max="10490" width="19.140625" style="18" customWidth="1"/>
    <col min="10491" max="10491" width="2.85546875" style="18" customWidth="1"/>
    <col min="10492" max="10492" width="30.140625" style="18" customWidth="1"/>
    <col min="10493" max="10495" width="8.7109375" style="18" customWidth="1"/>
    <col min="10496" max="10496" width="20.5703125" style="18" customWidth="1"/>
    <col min="10497" max="10497" width="3.5703125" style="18" customWidth="1"/>
    <col min="10498" max="10514" width="8.7109375" style="18" customWidth="1"/>
    <col min="10515" max="10744" width="14.42578125" style="18"/>
    <col min="10745" max="10745" width="5.42578125" style="18" customWidth="1"/>
    <col min="10746" max="10746" width="19.140625" style="18" customWidth="1"/>
    <col min="10747" max="10747" width="2.85546875" style="18" customWidth="1"/>
    <col min="10748" max="10748" width="30.140625" style="18" customWidth="1"/>
    <col min="10749" max="10751" width="8.7109375" style="18" customWidth="1"/>
    <col min="10752" max="10752" width="20.5703125" style="18" customWidth="1"/>
    <col min="10753" max="10753" width="3.5703125" style="18" customWidth="1"/>
    <col min="10754" max="10770" width="8.7109375" style="18" customWidth="1"/>
    <col min="10771" max="11000" width="14.42578125" style="18"/>
    <col min="11001" max="11001" width="5.42578125" style="18" customWidth="1"/>
    <col min="11002" max="11002" width="19.140625" style="18" customWidth="1"/>
    <col min="11003" max="11003" width="2.85546875" style="18" customWidth="1"/>
    <col min="11004" max="11004" width="30.140625" style="18" customWidth="1"/>
    <col min="11005" max="11007" width="8.7109375" style="18" customWidth="1"/>
    <col min="11008" max="11008" width="20.5703125" style="18" customWidth="1"/>
    <col min="11009" max="11009" width="3.5703125" style="18" customWidth="1"/>
    <col min="11010" max="11026" width="8.7109375" style="18" customWidth="1"/>
    <col min="11027" max="11256" width="14.42578125" style="18"/>
    <col min="11257" max="11257" width="5.42578125" style="18" customWidth="1"/>
    <col min="11258" max="11258" width="19.140625" style="18" customWidth="1"/>
    <col min="11259" max="11259" width="2.85546875" style="18" customWidth="1"/>
    <col min="11260" max="11260" width="30.140625" style="18" customWidth="1"/>
    <col min="11261" max="11263" width="8.7109375" style="18" customWidth="1"/>
    <col min="11264" max="11264" width="20.5703125" style="18" customWidth="1"/>
    <col min="11265" max="11265" width="3.5703125" style="18" customWidth="1"/>
    <col min="11266" max="11282" width="8.7109375" style="18" customWidth="1"/>
    <col min="11283" max="11512" width="14.42578125" style="18"/>
    <col min="11513" max="11513" width="5.42578125" style="18" customWidth="1"/>
    <col min="11514" max="11514" width="19.140625" style="18" customWidth="1"/>
    <col min="11515" max="11515" width="2.85546875" style="18" customWidth="1"/>
    <col min="11516" max="11516" width="30.140625" style="18" customWidth="1"/>
    <col min="11517" max="11519" width="8.7109375" style="18" customWidth="1"/>
    <col min="11520" max="11520" width="20.5703125" style="18" customWidth="1"/>
    <col min="11521" max="11521" width="3.5703125" style="18" customWidth="1"/>
    <col min="11522" max="11538" width="8.7109375" style="18" customWidth="1"/>
    <col min="11539" max="11768" width="14.42578125" style="18"/>
    <col min="11769" max="11769" width="5.42578125" style="18" customWidth="1"/>
    <col min="11770" max="11770" width="19.140625" style="18" customWidth="1"/>
    <col min="11771" max="11771" width="2.85546875" style="18" customWidth="1"/>
    <col min="11772" max="11772" width="30.140625" style="18" customWidth="1"/>
    <col min="11773" max="11775" width="8.7109375" style="18" customWidth="1"/>
    <col min="11776" max="11776" width="20.5703125" style="18" customWidth="1"/>
    <col min="11777" max="11777" width="3.5703125" style="18" customWidth="1"/>
    <col min="11778" max="11794" width="8.7109375" style="18" customWidth="1"/>
    <col min="11795" max="12024" width="14.42578125" style="18"/>
    <col min="12025" max="12025" width="5.42578125" style="18" customWidth="1"/>
    <col min="12026" max="12026" width="19.140625" style="18" customWidth="1"/>
    <col min="12027" max="12027" width="2.85546875" style="18" customWidth="1"/>
    <col min="12028" max="12028" width="30.140625" style="18" customWidth="1"/>
    <col min="12029" max="12031" width="8.7109375" style="18" customWidth="1"/>
    <col min="12032" max="12032" width="20.5703125" style="18" customWidth="1"/>
    <col min="12033" max="12033" width="3.5703125" style="18" customWidth="1"/>
    <col min="12034" max="12050" width="8.7109375" style="18" customWidth="1"/>
    <col min="12051" max="12280" width="14.42578125" style="18"/>
    <col min="12281" max="12281" width="5.42578125" style="18" customWidth="1"/>
    <col min="12282" max="12282" width="19.140625" style="18" customWidth="1"/>
    <col min="12283" max="12283" width="2.85546875" style="18" customWidth="1"/>
    <col min="12284" max="12284" width="30.140625" style="18" customWidth="1"/>
    <col min="12285" max="12287" width="8.7109375" style="18" customWidth="1"/>
    <col min="12288" max="12288" width="20.5703125" style="18" customWidth="1"/>
    <col min="12289" max="12289" width="3.5703125" style="18" customWidth="1"/>
    <col min="12290" max="12306" width="8.7109375" style="18" customWidth="1"/>
    <col min="12307" max="12536" width="14.42578125" style="18"/>
    <col min="12537" max="12537" width="5.42578125" style="18" customWidth="1"/>
    <col min="12538" max="12538" width="19.140625" style="18" customWidth="1"/>
    <col min="12539" max="12539" width="2.85546875" style="18" customWidth="1"/>
    <col min="12540" max="12540" width="30.140625" style="18" customWidth="1"/>
    <col min="12541" max="12543" width="8.7109375" style="18" customWidth="1"/>
    <col min="12544" max="12544" width="20.5703125" style="18" customWidth="1"/>
    <col min="12545" max="12545" width="3.5703125" style="18" customWidth="1"/>
    <col min="12546" max="12562" width="8.7109375" style="18" customWidth="1"/>
    <col min="12563" max="12792" width="14.42578125" style="18"/>
    <col min="12793" max="12793" width="5.42578125" style="18" customWidth="1"/>
    <col min="12794" max="12794" width="19.140625" style="18" customWidth="1"/>
    <col min="12795" max="12795" width="2.85546875" style="18" customWidth="1"/>
    <col min="12796" max="12796" width="30.140625" style="18" customWidth="1"/>
    <col min="12797" max="12799" width="8.7109375" style="18" customWidth="1"/>
    <col min="12800" max="12800" width="20.5703125" style="18" customWidth="1"/>
    <col min="12801" max="12801" width="3.5703125" style="18" customWidth="1"/>
    <col min="12802" max="12818" width="8.7109375" style="18" customWidth="1"/>
    <col min="12819" max="13048" width="14.42578125" style="18"/>
    <col min="13049" max="13049" width="5.42578125" style="18" customWidth="1"/>
    <col min="13050" max="13050" width="19.140625" style="18" customWidth="1"/>
    <col min="13051" max="13051" width="2.85546875" style="18" customWidth="1"/>
    <col min="13052" max="13052" width="30.140625" style="18" customWidth="1"/>
    <col min="13053" max="13055" width="8.7109375" style="18" customWidth="1"/>
    <col min="13056" max="13056" width="20.5703125" style="18" customWidth="1"/>
    <col min="13057" max="13057" width="3.5703125" style="18" customWidth="1"/>
    <col min="13058" max="13074" width="8.7109375" style="18" customWidth="1"/>
    <col min="13075" max="13304" width="14.42578125" style="18"/>
    <col min="13305" max="13305" width="5.42578125" style="18" customWidth="1"/>
    <col min="13306" max="13306" width="19.140625" style="18" customWidth="1"/>
    <col min="13307" max="13307" width="2.85546875" style="18" customWidth="1"/>
    <col min="13308" max="13308" width="30.140625" style="18" customWidth="1"/>
    <col min="13309" max="13311" width="8.7109375" style="18" customWidth="1"/>
    <col min="13312" max="13312" width="20.5703125" style="18" customWidth="1"/>
    <col min="13313" max="13313" width="3.5703125" style="18" customWidth="1"/>
    <col min="13314" max="13330" width="8.7109375" style="18" customWidth="1"/>
    <col min="13331" max="13560" width="14.42578125" style="18"/>
    <col min="13561" max="13561" width="5.42578125" style="18" customWidth="1"/>
    <col min="13562" max="13562" width="19.140625" style="18" customWidth="1"/>
    <col min="13563" max="13563" width="2.85546875" style="18" customWidth="1"/>
    <col min="13564" max="13564" width="30.140625" style="18" customWidth="1"/>
    <col min="13565" max="13567" width="8.7109375" style="18" customWidth="1"/>
    <col min="13568" max="13568" width="20.5703125" style="18" customWidth="1"/>
    <col min="13569" max="13569" width="3.5703125" style="18" customWidth="1"/>
    <col min="13570" max="13586" width="8.7109375" style="18" customWidth="1"/>
    <col min="13587" max="13816" width="14.42578125" style="18"/>
    <col min="13817" max="13817" width="5.42578125" style="18" customWidth="1"/>
    <col min="13818" max="13818" width="19.140625" style="18" customWidth="1"/>
    <col min="13819" max="13819" width="2.85546875" style="18" customWidth="1"/>
    <col min="13820" max="13820" width="30.140625" style="18" customWidth="1"/>
    <col min="13821" max="13823" width="8.7109375" style="18" customWidth="1"/>
    <col min="13824" max="13824" width="20.5703125" style="18" customWidth="1"/>
    <col min="13825" max="13825" width="3.5703125" style="18" customWidth="1"/>
    <col min="13826" max="13842" width="8.7109375" style="18" customWidth="1"/>
    <col min="13843" max="14072" width="14.42578125" style="18"/>
    <col min="14073" max="14073" width="5.42578125" style="18" customWidth="1"/>
    <col min="14074" max="14074" width="19.140625" style="18" customWidth="1"/>
    <col min="14075" max="14075" width="2.85546875" style="18" customWidth="1"/>
    <col min="14076" max="14076" width="30.140625" style="18" customWidth="1"/>
    <col min="14077" max="14079" width="8.7109375" style="18" customWidth="1"/>
    <col min="14080" max="14080" width="20.5703125" style="18" customWidth="1"/>
    <col min="14081" max="14081" width="3.5703125" style="18" customWidth="1"/>
    <col min="14082" max="14098" width="8.7109375" style="18" customWidth="1"/>
    <col min="14099" max="14328" width="14.42578125" style="18"/>
    <col min="14329" max="14329" width="5.42578125" style="18" customWidth="1"/>
    <col min="14330" max="14330" width="19.140625" style="18" customWidth="1"/>
    <col min="14331" max="14331" width="2.85546875" style="18" customWidth="1"/>
    <col min="14332" max="14332" width="30.140625" style="18" customWidth="1"/>
    <col min="14333" max="14335" width="8.7109375" style="18" customWidth="1"/>
    <col min="14336" max="14336" width="20.5703125" style="18" customWidth="1"/>
    <col min="14337" max="14337" width="3.5703125" style="18" customWidth="1"/>
    <col min="14338" max="14354" width="8.7109375" style="18" customWidth="1"/>
    <col min="14355" max="14584" width="14.42578125" style="18"/>
    <col min="14585" max="14585" width="5.42578125" style="18" customWidth="1"/>
    <col min="14586" max="14586" width="19.140625" style="18" customWidth="1"/>
    <col min="14587" max="14587" width="2.85546875" style="18" customWidth="1"/>
    <col min="14588" max="14588" width="30.140625" style="18" customWidth="1"/>
    <col min="14589" max="14591" width="8.7109375" style="18" customWidth="1"/>
    <col min="14592" max="14592" width="20.5703125" style="18" customWidth="1"/>
    <col min="14593" max="14593" width="3.5703125" style="18" customWidth="1"/>
    <col min="14594" max="14610" width="8.7109375" style="18" customWidth="1"/>
    <col min="14611" max="14840" width="14.42578125" style="18"/>
    <col min="14841" max="14841" width="5.42578125" style="18" customWidth="1"/>
    <col min="14842" max="14842" width="19.140625" style="18" customWidth="1"/>
    <col min="14843" max="14843" width="2.85546875" style="18" customWidth="1"/>
    <col min="14844" max="14844" width="30.140625" style="18" customWidth="1"/>
    <col min="14845" max="14847" width="8.7109375" style="18" customWidth="1"/>
    <col min="14848" max="14848" width="20.5703125" style="18" customWidth="1"/>
    <col min="14849" max="14849" width="3.5703125" style="18" customWidth="1"/>
    <col min="14850" max="14866" width="8.7109375" style="18" customWidth="1"/>
    <col min="14867" max="15096" width="14.42578125" style="18"/>
    <col min="15097" max="15097" width="5.42578125" style="18" customWidth="1"/>
    <col min="15098" max="15098" width="19.140625" style="18" customWidth="1"/>
    <col min="15099" max="15099" width="2.85546875" style="18" customWidth="1"/>
    <col min="15100" max="15100" width="30.140625" style="18" customWidth="1"/>
    <col min="15101" max="15103" width="8.7109375" style="18" customWidth="1"/>
    <col min="15104" max="15104" width="20.5703125" style="18" customWidth="1"/>
    <col min="15105" max="15105" width="3.5703125" style="18" customWidth="1"/>
    <col min="15106" max="15122" width="8.7109375" style="18" customWidth="1"/>
    <col min="15123" max="15352" width="14.42578125" style="18"/>
    <col min="15353" max="15353" width="5.42578125" style="18" customWidth="1"/>
    <col min="15354" max="15354" width="19.140625" style="18" customWidth="1"/>
    <col min="15355" max="15355" width="2.85546875" style="18" customWidth="1"/>
    <col min="15356" max="15356" width="30.140625" style="18" customWidth="1"/>
    <col min="15357" max="15359" width="8.7109375" style="18" customWidth="1"/>
    <col min="15360" max="15360" width="20.5703125" style="18" customWidth="1"/>
    <col min="15361" max="15361" width="3.5703125" style="18" customWidth="1"/>
    <col min="15362" max="15378" width="8.7109375" style="18" customWidth="1"/>
    <col min="15379" max="15608" width="14.42578125" style="18"/>
    <col min="15609" max="15609" width="5.42578125" style="18" customWidth="1"/>
    <col min="15610" max="15610" width="19.140625" style="18" customWidth="1"/>
    <col min="15611" max="15611" width="2.85546875" style="18" customWidth="1"/>
    <col min="15612" max="15612" width="30.140625" style="18" customWidth="1"/>
    <col min="15613" max="15615" width="8.7109375" style="18" customWidth="1"/>
    <col min="15616" max="15616" width="20.5703125" style="18" customWidth="1"/>
    <col min="15617" max="15617" width="3.5703125" style="18" customWidth="1"/>
    <col min="15618" max="15634" width="8.7109375" style="18" customWidth="1"/>
    <col min="15635" max="15864" width="14.42578125" style="18"/>
    <col min="15865" max="15865" width="5.42578125" style="18" customWidth="1"/>
    <col min="15866" max="15866" width="19.140625" style="18" customWidth="1"/>
    <col min="15867" max="15867" width="2.85546875" style="18" customWidth="1"/>
    <col min="15868" max="15868" width="30.140625" style="18" customWidth="1"/>
    <col min="15869" max="15871" width="8.7109375" style="18" customWidth="1"/>
    <col min="15872" max="15872" width="20.5703125" style="18" customWidth="1"/>
    <col min="15873" max="15873" width="3.5703125" style="18" customWidth="1"/>
    <col min="15874" max="15890" width="8.7109375" style="18" customWidth="1"/>
    <col min="15891" max="16120" width="14.42578125" style="18"/>
    <col min="16121" max="16121" width="5.42578125" style="18" customWidth="1"/>
    <col min="16122" max="16122" width="19.140625" style="18" customWidth="1"/>
    <col min="16123" max="16123" width="2.85546875" style="18" customWidth="1"/>
    <col min="16124" max="16124" width="30.140625" style="18" customWidth="1"/>
    <col min="16125" max="16127" width="8.7109375" style="18" customWidth="1"/>
    <col min="16128" max="16128" width="20.5703125" style="18" customWidth="1"/>
    <col min="16129" max="16129" width="3.5703125" style="18" customWidth="1"/>
    <col min="16130" max="16146" width="8.7109375" style="18" customWidth="1"/>
    <col min="16147" max="16384" width="14.42578125" style="18"/>
  </cols>
  <sheetData>
    <row r="2" spans="1:36" ht="15" customHeight="1" x14ac:dyDescent="0.25">
      <c r="A2" s="328" t="s">
        <v>57</v>
      </c>
      <c r="B2" s="328"/>
      <c r="C2" s="328"/>
      <c r="D2" s="328"/>
      <c r="E2" s="328"/>
      <c r="F2" s="328"/>
      <c r="G2" s="328"/>
      <c r="H2" s="328"/>
      <c r="I2" s="77"/>
    </row>
    <row r="3" spans="1:36" x14ac:dyDescent="0.25">
      <c r="A3" s="327" t="s">
        <v>53</v>
      </c>
      <c r="B3" s="327"/>
      <c r="C3" s="327"/>
      <c r="D3" s="327"/>
      <c r="E3" s="327"/>
      <c r="F3" s="327"/>
      <c r="G3" s="327"/>
      <c r="H3" s="327"/>
      <c r="I3" s="76"/>
    </row>
    <row r="4" spans="1:36" x14ac:dyDescent="0.25">
      <c r="B4" s="19"/>
      <c r="C4" s="10"/>
      <c r="D4" s="10"/>
      <c r="E4" s="10"/>
      <c r="F4" s="10"/>
      <c r="G4" s="10"/>
      <c r="H4" s="10"/>
      <c r="I4" s="78"/>
    </row>
    <row r="5" spans="1:36" s="29" customFormat="1" x14ac:dyDescent="0.25">
      <c r="A5" s="325" t="s">
        <v>50</v>
      </c>
      <c r="B5" s="325"/>
      <c r="C5" s="325"/>
      <c r="D5" s="48"/>
      <c r="E5" s="3" t="s">
        <v>51</v>
      </c>
      <c r="F5" s="48"/>
      <c r="G5" s="48"/>
      <c r="H5" s="48"/>
      <c r="I5" s="48"/>
    </row>
    <row r="6" spans="1:36" ht="15" customHeight="1" x14ac:dyDescent="0.25">
      <c r="A6" s="326"/>
      <c r="B6" s="326"/>
      <c r="C6" s="326"/>
      <c r="D6" s="3"/>
      <c r="E6" s="321" t="s">
        <v>52</v>
      </c>
      <c r="F6" s="321"/>
      <c r="G6" s="321"/>
      <c r="H6" s="321"/>
      <c r="I6" s="80"/>
    </row>
    <row r="7" spans="1:36" x14ac:dyDescent="0.25">
      <c r="A7" s="322" t="s">
        <v>11</v>
      </c>
      <c r="B7" s="323"/>
      <c r="C7" s="323"/>
      <c r="D7" s="324"/>
      <c r="E7" s="329" t="s">
        <v>12</v>
      </c>
      <c r="F7" s="329"/>
      <c r="G7" s="329"/>
      <c r="H7" s="329"/>
      <c r="I7" s="329"/>
    </row>
    <row r="8" spans="1:36" x14ac:dyDescent="0.25">
      <c r="A8" s="361" t="s">
        <v>13</v>
      </c>
      <c r="B8" s="362"/>
      <c r="C8" s="49" t="s">
        <v>14</v>
      </c>
      <c r="D8" s="54" t="e">
        <f>#REF!</f>
        <v>#REF!</v>
      </c>
      <c r="E8" s="81" t="s">
        <v>13</v>
      </c>
      <c r="F8" s="82" t="s">
        <v>14</v>
      </c>
      <c r="G8" s="83" t="e">
        <f>#REF!</f>
        <v>#REF!</v>
      </c>
      <c r="H8" s="84"/>
      <c r="I8" s="85"/>
      <c r="J8" s="80"/>
    </row>
    <row r="9" spans="1:36" x14ac:dyDescent="0.25">
      <c r="A9" s="363" t="s">
        <v>15</v>
      </c>
      <c r="B9" s="364"/>
      <c r="C9" s="50" t="s">
        <v>14</v>
      </c>
      <c r="D9" s="54" t="e">
        <f>#REF!</f>
        <v>#REF!</v>
      </c>
      <c r="E9" s="55" t="s">
        <v>15</v>
      </c>
      <c r="F9" s="56" t="s">
        <v>14</v>
      </c>
      <c r="G9" s="68" t="e">
        <f>#REF!</f>
        <v>#REF!</v>
      </c>
      <c r="H9" s="69"/>
      <c r="I9" s="70"/>
      <c r="J9" s="80"/>
    </row>
    <row r="10" spans="1:36" x14ac:dyDescent="0.25">
      <c r="A10" s="363" t="s">
        <v>16</v>
      </c>
      <c r="B10" s="364"/>
      <c r="C10" s="50" t="s">
        <v>14</v>
      </c>
      <c r="D10" s="54" t="e">
        <f>#REF!</f>
        <v>#REF!</v>
      </c>
      <c r="E10" s="55" t="s">
        <v>16</v>
      </c>
      <c r="F10" s="56" t="s">
        <v>14</v>
      </c>
      <c r="G10" s="68" t="e">
        <f>#REF!</f>
        <v>#REF!</v>
      </c>
      <c r="H10" s="69"/>
      <c r="I10" s="70"/>
      <c r="J10" s="80"/>
    </row>
    <row r="11" spans="1:36" x14ac:dyDescent="0.25">
      <c r="A11" s="363" t="s">
        <v>17</v>
      </c>
      <c r="B11" s="364"/>
      <c r="C11" s="50" t="s">
        <v>14</v>
      </c>
      <c r="D11" s="54" t="e">
        <f>#REF!</f>
        <v>#REF!</v>
      </c>
      <c r="E11" s="55" t="s">
        <v>17</v>
      </c>
      <c r="F11" s="56" t="s">
        <v>14</v>
      </c>
      <c r="G11" s="68" t="e">
        <f>#REF!</f>
        <v>#REF!</v>
      </c>
      <c r="H11" s="69"/>
      <c r="I11" s="70"/>
      <c r="J11" s="80"/>
    </row>
    <row r="12" spans="1:36" x14ac:dyDescent="0.25">
      <c r="A12" s="365" t="s">
        <v>18</v>
      </c>
      <c r="B12" s="366"/>
      <c r="C12" s="51" t="s">
        <v>14</v>
      </c>
      <c r="D12" s="54" t="e">
        <f>#REF!</f>
        <v>#REF!</v>
      </c>
      <c r="E12" s="57" t="s">
        <v>18</v>
      </c>
      <c r="F12" s="58" t="s">
        <v>14</v>
      </c>
      <c r="G12" s="68" t="e">
        <f>#REF!</f>
        <v>#REF!</v>
      </c>
      <c r="H12" s="69"/>
      <c r="I12" s="86"/>
      <c r="J12" s="80"/>
    </row>
    <row r="13" spans="1:36" x14ac:dyDescent="0.25">
      <c r="A13" s="52" t="s">
        <v>19</v>
      </c>
      <c r="B13" s="330" t="s">
        <v>20</v>
      </c>
      <c r="C13" s="331"/>
      <c r="D13" s="332"/>
      <c r="E13" s="330" t="s">
        <v>21</v>
      </c>
      <c r="F13" s="331"/>
      <c r="G13" s="333"/>
      <c r="H13" s="53" t="s">
        <v>22</v>
      </c>
      <c r="I13" s="87" t="s">
        <v>81</v>
      </c>
    </row>
    <row r="14" spans="1:36" x14ac:dyDescent="0.25">
      <c r="A14" s="91" t="s">
        <v>23</v>
      </c>
      <c r="B14" s="334" t="s">
        <v>24</v>
      </c>
      <c r="C14" s="335"/>
      <c r="D14" s="336"/>
      <c r="E14" s="334" t="s">
        <v>25</v>
      </c>
      <c r="F14" s="335"/>
      <c r="G14" s="335"/>
      <c r="H14" s="92" t="s">
        <v>26</v>
      </c>
      <c r="I14" s="93"/>
    </row>
    <row r="15" spans="1:36" x14ac:dyDescent="0.25">
      <c r="A15" s="344" t="s">
        <v>28</v>
      </c>
      <c r="B15" s="345"/>
      <c r="C15" s="345"/>
      <c r="D15" s="345"/>
      <c r="E15" s="345"/>
      <c r="F15" s="345"/>
      <c r="G15" s="345"/>
      <c r="H15" s="345"/>
      <c r="I15" s="346"/>
    </row>
    <row r="16" spans="1:36" s="12" customFormat="1" ht="30" customHeight="1" x14ac:dyDescent="0.25">
      <c r="A16" s="94">
        <v>1</v>
      </c>
      <c r="B16" s="337" t="str">
        <f>[1]Sheet1!C8</f>
        <v>Persentase Penyelesaian Tindak Lanjut Hasil Reviu atas Rencana Kerja dan Anggaran</v>
      </c>
      <c r="C16" s="338"/>
      <c r="D16" s="339"/>
      <c r="E16" s="337">
        <f>[1]Sheet1!D8</f>
        <v>80</v>
      </c>
      <c r="F16" s="340"/>
      <c r="G16" s="340"/>
      <c r="H16" s="95">
        <v>3.94</v>
      </c>
      <c r="I16" s="96" t="str">
        <f>[1]Sheet1!E8</f>
        <v>persen</v>
      </c>
      <c r="R16" s="12">
        <v>1</v>
      </c>
      <c r="S16" s="341" t="s">
        <v>30</v>
      </c>
      <c r="T16" s="342"/>
      <c r="U16" s="342"/>
      <c r="V16" s="343"/>
      <c r="X16" s="12">
        <v>1</v>
      </c>
      <c r="Y16" s="12">
        <v>2</v>
      </c>
      <c r="Z16" s="12">
        <v>3</v>
      </c>
      <c r="AA16" s="12">
        <v>4</v>
      </c>
      <c r="AB16" s="12">
        <v>5</v>
      </c>
      <c r="AC16" s="12">
        <v>6</v>
      </c>
      <c r="AD16" s="12">
        <v>7</v>
      </c>
      <c r="AE16" s="12">
        <v>8</v>
      </c>
      <c r="AF16" s="12">
        <v>9</v>
      </c>
      <c r="AG16" s="12">
        <v>10</v>
      </c>
      <c r="AH16" s="12">
        <v>11</v>
      </c>
      <c r="AI16" s="12">
        <v>12</v>
      </c>
      <c r="AJ16" s="12">
        <v>13</v>
      </c>
    </row>
    <row r="17" spans="1:36" s="12" customFormat="1" ht="60" customHeight="1" x14ac:dyDescent="0.25">
      <c r="A17" s="21">
        <v>2</v>
      </c>
      <c r="B17" s="337" t="str">
        <f>[1]Sheet1!C9</f>
        <v>Rata-rata Nilai Penilaian Mandiri Pelaksanaan Reformasi Birokrasi Eselon I</v>
      </c>
      <c r="C17" s="338"/>
      <c r="D17" s="339"/>
      <c r="E17" s="337">
        <f>[1]Sheet1!D9</f>
        <v>75</v>
      </c>
      <c r="F17" s="340"/>
      <c r="G17" s="340"/>
      <c r="H17" s="95">
        <v>5.87</v>
      </c>
      <c r="I17" s="96" t="str">
        <f>[1]Sheet1!E9</f>
        <v>nilai</v>
      </c>
      <c r="R17" s="12">
        <v>2</v>
      </c>
      <c r="S17" s="341" t="s">
        <v>31</v>
      </c>
      <c r="T17" s="342"/>
      <c r="U17" s="342"/>
      <c r="V17" s="343"/>
      <c r="X17" s="341" t="s">
        <v>30</v>
      </c>
      <c r="Y17" s="341" t="s">
        <v>31</v>
      </c>
      <c r="Z17" s="341" t="s">
        <v>32</v>
      </c>
      <c r="AA17" s="347" t="s">
        <v>35</v>
      </c>
      <c r="AB17" s="314" t="s">
        <v>33</v>
      </c>
      <c r="AC17" s="347" t="s">
        <v>36</v>
      </c>
      <c r="AD17" s="314" t="s">
        <v>37</v>
      </c>
      <c r="AE17" s="347" t="s">
        <v>38</v>
      </c>
      <c r="AF17" s="347" t="s">
        <v>39</v>
      </c>
      <c r="AG17" s="347" t="s">
        <v>40</v>
      </c>
      <c r="AH17" s="347" t="s">
        <v>41</v>
      </c>
      <c r="AI17" s="347" t="s">
        <v>42</v>
      </c>
      <c r="AJ17" s="347" t="s">
        <v>43</v>
      </c>
    </row>
    <row r="18" spans="1:36" s="12" customFormat="1" ht="45" customHeight="1" x14ac:dyDescent="0.25">
      <c r="A18" s="94">
        <v>3</v>
      </c>
      <c r="B18" s="337" t="str">
        <f>[1]Sheet1!C10</f>
        <v>Jumlah Eselon I yang mengimplementasikan SAKIP</v>
      </c>
      <c r="C18" s="338"/>
      <c r="D18" s="339"/>
      <c r="E18" s="337">
        <f>[1]Sheet1!D10</f>
        <v>100</v>
      </c>
      <c r="F18" s="340"/>
      <c r="G18" s="340"/>
      <c r="H18" s="95">
        <v>5.85</v>
      </c>
      <c r="I18" s="96" t="str">
        <f>[1]Sheet1!E10</f>
        <v>persen</v>
      </c>
      <c r="R18" s="12">
        <v>3</v>
      </c>
      <c r="S18" s="341" t="s">
        <v>32</v>
      </c>
      <c r="T18" s="342"/>
      <c r="U18" s="342"/>
      <c r="V18" s="343"/>
      <c r="X18" s="342"/>
      <c r="Y18" s="342"/>
      <c r="Z18" s="342"/>
      <c r="AA18" s="348"/>
      <c r="AB18" s="315"/>
      <c r="AC18" s="350"/>
      <c r="AD18" s="315"/>
      <c r="AE18" s="350"/>
      <c r="AF18" s="350"/>
      <c r="AG18" s="352"/>
      <c r="AH18" s="352"/>
      <c r="AI18" s="352"/>
      <c r="AJ18" s="350"/>
    </row>
    <row r="19" spans="1:36" ht="30" customHeight="1" x14ac:dyDescent="0.2">
      <c r="A19" s="21">
        <v>4</v>
      </c>
      <c r="B19" s="337" t="str">
        <f>[1]Sheet1!C11</f>
        <v>Indeks Kapabilitas Inspektorat</v>
      </c>
      <c r="C19" s="338"/>
      <c r="D19" s="339"/>
      <c r="E19" s="337">
        <f>[1]Sheet1!D11</f>
        <v>80</v>
      </c>
      <c r="F19" s="340"/>
      <c r="G19" s="340"/>
      <c r="H19" s="95">
        <v>0.66</v>
      </c>
      <c r="I19" s="96" t="str">
        <f>[1]Sheet1!E11</f>
        <v>persen</v>
      </c>
      <c r="J19" s="79"/>
      <c r="R19" s="12">
        <v>4</v>
      </c>
      <c r="S19" s="347" t="s">
        <v>35</v>
      </c>
      <c r="T19" s="348"/>
      <c r="U19" s="348"/>
      <c r="V19" s="349"/>
      <c r="X19" s="342"/>
      <c r="Y19" s="342"/>
      <c r="Z19" s="342"/>
      <c r="AA19" s="348"/>
      <c r="AB19" s="315"/>
      <c r="AC19" s="350"/>
      <c r="AD19" s="315"/>
      <c r="AE19" s="350"/>
      <c r="AF19" s="350"/>
      <c r="AG19" s="352"/>
      <c r="AH19" s="352"/>
      <c r="AI19" s="352"/>
      <c r="AJ19" s="350"/>
    </row>
    <row r="20" spans="1:36" ht="30" customHeight="1" x14ac:dyDescent="0.25">
      <c r="A20" s="94">
        <v>5</v>
      </c>
      <c r="B20" s="337" t="str">
        <f>[1]Sheet1!C12</f>
        <v>Jumlah Laporan Pengawasan</v>
      </c>
      <c r="C20" s="338"/>
      <c r="D20" s="339"/>
      <c r="E20" s="337">
        <f>[1]Sheet1!D12</f>
        <v>10</v>
      </c>
      <c r="F20" s="340"/>
      <c r="G20" s="340"/>
      <c r="H20" s="95">
        <v>3.7</v>
      </c>
      <c r="I20" s="96" t="str">
        <f>[1]Sheet1!E12</f>
        <v>laporan</v>
      </c>
      <c r="J20" s="79"/>
      <c r="R20" s="12">
        <v>5</v>
      </c>
      <c r="S20" s="314" t="s">
        <v>33</v>
      </c>
      <c r="T20" s="315"/>
      <c r="U20" s="315"/>
      <c r="V20" s="316"/>
      <c r="X20" s="343"/>
      <c r="Y20" s="343"/>
      <c r="Z20" s="343"/>
      <c r="AA20" s="349"/>
      <c r="AB20" s="316"/>
      <c r="AC20" s="351"/>
      <c r="AD20" s="316"/>
      <c r="AE20" s="351"/>
      <c r="AF20" s="351"/>
      <c r="AG20" s="353"/>
      <c r="AH20" s="353"/>
      <c r="AI20" s="353"/>
      <c r="AJ20" s="351"/>
    </row>
    <row r="21" spans="1:36" x14ac:dyDescent="0.25">
      <c r="A21" s="21">
        <v>6</v>
      </c>
      <c r="B21" s="347" t="s">
        <v>58</v>
      </c>
      <c r="C21" s="352"/>
      <c r="D21" s="353"/>
      <c r="E21" s="354" t="str">
        <f t="shared" ref="E21:E27" si="0">B21</f>
        <v>F</v>
      </c>
      <c r="F21" s="355"/>
      <c r="G21" s="355"/>
      <c r="H21" s="74">
        <v>6</v>
      </c>
      <c r="I21" s="88"/>
      <c r="R21" s="12"/>
      <c r="S21" s="13"/>
      <c r="T21" s="14"/>
      <c r="U21" s="14"/>
      <c r="V21" s="14"/>
      <c r="X21" s="15"/>
      <c r="Y21" s="15"/>
      <c r="Z21" s="15"/>
      <c r="AA21" s="16"/>
      <c r="AB21" s="14"/>
      <c r="AC21" s="11"/>
      <c r="AD21" s="14"/>
      <c r="AE21" s="11"/>
      <c r="AF21" s="11"/>
      <c r="AG21" s="17"/>
      <c r="AH21" s="17"/>
      <c r="AI21" s="17"/>
      <c r="AJ21" s="11"/>
    </row>
    <row r="22" spans="1:36" x14ac:dyDescent="0.25">
      <c r="A22" s="21">
        <v>7</v>
      </c>
      <c r="B22" s="356" t="s">
        <v>59</v>
      </c>
      <c r="C22" s="357"/>
      <c r="D22" s="358"/>
      <c r="E22" s="354" t="str">
        <f t="shared" si="0"/>
        <v>G</v>
      </c>
      <c r="F22" s="355"/>
      <c r="G22" s="355"/>
      <c r="H22" s="95">
        <v>7</v>
      </c>
      <c r="I22" s="88"/>
      <c r="R22" s="12"/>
      <c r="S22" s="13"/>
      <c r="T22" s="14"/>
      <c r="U22" s="14"/>
      <c r="V22" s="14"/>
      <c r="X22" s="15"/>
      <c r="Y22" s="15"/>
      <c r="Z22" s="15"/>
      <c r="AA22" s="16"/>
      <c r="AB22" s="14"/>
      <c r="AC22" s="11"/>
      <c r="AD22" s="14"/>
      <c r="AE22" s="11"/>
      <c r="AF22" s="11"/>
      <c r="AG22" s="17"/>
      <c r="AH22" s="17"/>
      <c r="AI22" s="17"/>
      <c r="AJ22" s="11"/>
    </row>
    <row r="23" spans="1:36" x14ac:dyDescent="0.25">
      <c r="A23" s="21">
        <v>8</v>
      </c>
      <c r="B23" s="356" t="s">
        <v>60</v>
      </c>
      <c r="C23" s="357"/>
      <c r="D23" s="358"/>
      <c r="E23" s="354" t="str">
        <f t="shared" si="0"/>
        <v>H</v>
      </c>
      <c r="F23" s="355"/>
      <c r="G23" s="355"/>
      <c r="H23" s="74">
        <v>8</v>
      </c>
      <c r="I23" s="88"/>
      <c r="R23" s="12"/>
      <c r="S23" s="13"/>
      <c r="T23" s="14"/>
      <c r="U23" s="14"/>
      <c r="V23" s="14"/>
      <c r="X23" s="15"/>
      <c r="Y23" s="15"/>
      <c r="Z23" s="15"/>
      <c r="AA23" s="16"/>
      <c r="AB23" s="14"/>
      <c r="AC23" s="11"/>
      <c r="AD23" s="14"/>
      <c r="AE23" s="11"/>
      <c r="AF23" s="11"/>
      <c r="AG23" s="17"/>
      <c r="AH23" s="17"/>
      <c r="AI23" s="17"/>
      <c r="AJ23" s="11"/>
    </row>
    <row r="24" spans="1:36" x14ac:dyDescent="0.25">
      <c r="A24" s="21">
        <v>9</v>
      </c>
      <c r="B24" s="356" t="s">
        <v>61</v>
      </c>
      <c r="C24" s="357"/>
      <c r="D24" s="358"/>
      <c r="E24" s="354" t="str">
        <f t="shared" si="0"/>
        <v>I</v>
      </c>
      <c r="F24" s="355"/>
      <c r="G24" s="355"/>
      <c r="H24" s="74">
        <v>9</v>
      </c>
      <c r="I24" s="88"/>
      <c r="R24" s="12"/>
      <c r="S24" s="13"/>
      <c r="T24" s="14"/>
      <c r="U24" s="14"/>
      <c r="V24" s="14"/>
      <c r="X24" s="15"/>
      <c r="Y24" s="15"/>
      <c r="Z24" s="15"/>
      <c r="AA24" s="16"/>
      <c r="AB24" s="14"/>
      <c r="AC24" s="11"/>
      <c r="AD24" s="14"/>
      <c r="AE24" s="11"/>
      <c r="AF24" s="11"/>
      <c r="AG24" s="17"/>
      <c r="AH24" s="17"/>
      <c r="AI24" s="17"/>
      <c r="AJ24" s="11"/>
    </row>
    <row r="25" spans="1:36" x14ac:dyDescent="0.25">
      <c r="A25" s="21">
        <v>10</v>
      </c>
      <c r="B25" s="356" t="s">
        <v>62</v>
      </c>
      <c r="C25" s="357"/>
      <c r="D25" s="358"/>
      <c r="E25" s="354" t="str">
        <f t="shared" si="0"/>
        <v>J</v>
      </c>
      <c r="F25" s="355"/>
      <c r="G25" s="355"/>
      <c r="H25" s="95">
        <v>10</v>
      </c>
      <c r="I25" s="88"/>
      <c r="R25" s="12"/>
      <c r="S25" s="13"/>
      <c r="T25" s="14"/>
      <c r="U25" s="14"/>
      <c r="V25" s="14"/>
      <c r="X25" s="15"/>
      <c r="Y25" s="15"/>
      <c r="Z25" s="15"/>
      <c r="AA25" s="16"/>
      <c r="AB25" s="14"/>
      <c r="AC25" s="11"/>
      <c r="AD25" s="14"/>
      <c r="AE25" s="11"/>
      <c r="AF25" s="11"/>
      <c r="AG25" s="17"/>
      <c r="AH25" s="17"/>
      <c r="AI25" s="17"/>
      <c r="AJ25" s="11"/>
    </row>
    <row r="26" spans="1:36" x14ac:dyDescent="0.25">
      <c r="A26" s="21">
        <v>11</v>
      </c>
      <c r="B26" s="356" t="s">
        <v>63</v>
      </c>
      <c r="C26" s="357"/>
      <c r="D26" s="358"/>
      <c r="E26" s="354" t="str">
        <f t="shared" si="0"/>
        <v>K</v>
      </c>
      <c r="F26" s="355"/>
      <c r="G26" s="355"/>
      <c r="H26" s="74">
        <v>11</v>
      </c>
      <c r="I26" s="89"/>
      <c r="R26" s="12"/>
      <c r="S26" s="13"/>
      <c r="T26" s="14"/>
      <c r="U26" s="14"/>
      <c r="V26" s="14"/>
      <c r="X26" s="15"/>
      <c r="Y26" s="15"/>
      <c r="Z26" s="15"/>
      <c r="AA26" s="16"/>
      <c r="AB26" s="14"/>
      <c r="AC26" s="11"/>
      <c r="AD26" s="14"/>
      <c r="AE26" s="11"/>
      <c r="AF26" s="11"/>
      <c r="AG26" s="17"/>
      <c r="AH26" s="17"/>
      <c r="AI26" s="17"/>
      <c r="AJ26" s="11"/>
    </row>
    <row r="27" spans="1:36" x14ac:dyDescent="0.25">
      <c r="A27" s="21">
        <v>12</v>
      </c>
      <c r="B27" s="356" t="s">
        <v>64</v>
      </c>
      <c r="C27" s="359"/>
      <c r="D27" s="360"/>
      <c r="E27" s="354" t="str">
        <f t="shared" si="0"/>
        <v>L</v>
      </c>
      <c r="F27" s="355"/>
      <c r="G27" s="355"/>
      <c r="H27" s="74">
        <v>12</v>
      </c>
      <c r="I27" s="89"/>
      <c r="R27" s="12"/>
      <c r="S27" s="13"/>
      <c r="T27" s="14"/>
      <c r="U27" s="14"/>
      <c r="V27" s="14"/>
      <c r="X27" s="15"/>
      <c r="Y27" s="15"/>
      <c r="Z27" s="15"/>
      <c r="AA27" s="16"/>
      <c r="AB27" s="14"/>
      <c r="AC27" s="11"/>
      <c r="AD27" s="14"/>
      <c r="AE27" s="11"/>
      <c r="AF27" s="11"/>
      <c r="AG27" s="17"/>
      <c r="AH27" s="17"/>
      <c r="AI27" s="17"/>
      <c r="AJ27" s="11"/>
    </row>
    <row r="28" spans="1:36" x14ac:dyDescent="0.25">
      <c r="A28" s="22"/>
      <c r="B28" s="356"/>
      <c r="C28" s="359"/>
      <c r="D28" s="360"/>
      <c r="E28" s="367"/>
      <c r="F28" s="368"/>
      <c r="G28" s="368"/>
      <c r="H28" s="75"/>
      <c r="I28" s="88"/>
      <c r="R28" s="12"/>
      <c r="S28" s="13"/>
      <c r="T28" s="14"/>
      <c r="U28" s="14"/>
      <c r="V28" s="14"/>
      <c r="X28" s="15"/>
      <c r="Y28" s="15"/>
      <c r="Z28" s="15"/>
      <c r="AA28" s="16"/>
      <c r="AB28" s="14"/>
      <c r="AC28" s="11"/>
      <c r="AD28" s="14"/>
      <c r="AE28" s="11"/>
      <c r="AF28" s="11"/>
      <c r="AG28" s="17"/>
      <c r="AH28" s="17"/>
      <c r="AI28" s="17"/>
      <c r="AJ28" s="11"/>
    </row>
    <row r="29" spans="1:36" ht="15.75" customHeight="1" x14ac:dyDescent="0.25">
      <c r="A29" s="311" t="s">
        <v>29</v>
      </c>
      <c r="B29" s="312"/>
      <c r="C29" s="312"/>
      <c r="D29" s="312"/>
      <c r="E29" s="312"/>
      <c r="F29" s="312"/>
      <c r="G29" s="312"/>
      <c r="H29" s="312"/>
      <c r="I29" s="313"/>
    </row>
    <row r="30" spans="1:36" x14ac:dyDescent="0.25">
      <c r="A30" s="25">
        <v>1</v>
      </c>
      <c r="B30" s="318" t="s">
        <v>65</v>
      </c>
      <c r="C30" s="319"/>
      <c r="D30" s="320"/>
      <c r="E30" s="318" t="s">
        <v>68</v>
      </c>
      <c r="F30" s="319"/>
      <c r="G30" s="319"/>
      <c r="H30" s="24">
        <v>1</v>
      </c>
      <c r="I30" s="90"/>
    </row>
    <row r="31" spans="1:36" x14ac:dyDescent="0.25">
      <c r="A31" s="20">
        <v>2</v>
      </c>
      <c r="B31" s="314" t="s">
        <v>66</v>
      </c>
      <c r="C31" s="315"/>
      <c r="D31" s="316"/>
      <c r="E31" s="314" t="s">
        <v>69</v>
      </c>
      <c r="F31" s="317"/>
      <c r="G31" s="317"/>
      <c r="H31" s="23">
        <v>2</v>
      </c>
      <c r="I31" s="90"/>
    </row>
    <row r="32" spans="1:36" x14ac:dyDescent="0.25">
      <c r="A32" s="25">
        <v>3</v>
      </c>
      <c r="B32" s="318" t="s">
        <v>67</v>
      </c>
      <c r="C32" s="319"/>
      <c r="D32" s="320"/>
      <c r="E32" s="318" t="s">
        <v>70</v>
      </c>
      <c r="F32" s="319"/>
      <c r="G32" s="319"/>
      <c r="H32" s="24">
        <v>3</v>
      </c>
      <c r="I32" s="90"/>
    </row>
    <row r="33" spans="1:9" s="71" customFormat="1" x14ac:dyDescent="0.25">
      <c r="A33" s="20">
        <v>4</v>
      </c>
      <c r="B33" s="314" t="s">
        <v>71</v>
      </c>
      <c r="C33" s="315"/>
      <c r="D33" s="316"/>
      <c r="E33" s="314" t="s">
        <v>74</v>
      </c>
      <c r="F33" s="317"/>
      <c r="G33" s="317"/>
      <c r="H33" s="23">
        <v>4</v>
      </c>
      <c r="I33" s="90"/>
    </row>
    <row r="34" spans="1:9" s="71" customFormat="1" x14ac:dyDescent="0.25">
      <c r="A34" s="25">
        <v>5</v>
      </c>
      <c r="B34" s="318" t="s">
        <v>72</v>
      </c>
      <c r="C34" s="319"/>
      <c r="D34" s="320"/>
      <c r="E34" s="318" t="s">
        <v>75</v>
      </c>
      <c r="F34" s="319"/>
      <c r="G34" s="319"/>
      <c r="H34" s="24">
        <v>5</v>
      </c>
      <c r="I34" s="90"/>
    </row>
    <row r="35" spans="1:9" s="71" customFormat="1" x14ac:dyDescent="0.25">
      <c r="A35" s="20">
        <v>6</v>
      </c>
      <c r="B35" s="314" t="s">
        <v>73</v>
      </c>
      <c r="C35" s="315"/>
      <c r="D35" s="316"/>
      <c r="E35" s="314" t="s">
        <v>76</v>
      </c>
      <c r="F35" s="317"/>
      <c r="G35" s="317"/>
      <c r="H35" s="23">
        <v>6</v>
      </c>
      <c r="I35" s="90"/>
    </row>
    <row r="36" spans="1:9" s="71" customFormat="1" x14ac:dyDescent="0.25">
      <c r="A36" s="25">
        <v>7</v>
      </c>
      <c r="B36" s="314" t="s">
        <v>77</v>
      </c>
      <c r="C36" s="315"/>
      <c r="D36" s="316"/>
      <c r="E36" s="314" t="s">
        <v>79</v>
      </c>
      <c r="F36" s="317"/>
      <c r="G36" s="317"/>
      <c r="H36" s="24">
        <v>7</v>
      </c>
      <c r="I36" s="90"/>
    </row>
    <row r="37" spans="1:9" s="71" customFormat="1" x14ac:dyDescent="0.25">
      <c r="A37" s="20">
        <v>8</v>
      </c>
      <c r="B37" s="314" t="s">
        <v>78</v>
      </c>
      <c r="C37" s="315"/>
      <c r="D37" s="316"/>
      <c r="E37" s="314" t="s">
        <v>80</v>
      </c>
      <c r="F37" s="317"/>
      <c r="G37" s="317"/>
      <c r="H37" s="23">
        <v>8</v>
      </c>
      <c r="I37" s="90"/>
    </row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77">
    <mergeCell ref="B28:D28"/>
    <mergeCell ref="B32:D32"/>
    <mergeCell ref="E32:G32"/>
    <mergeCell ref="A8:B8"/>
    <mergeCell ref="A9:B9"/>
    <mergeCell ref="A10:B10"/>
    <mergeCell ref="A11:B11"/>
    <mergeCell ref="A12:B12"/>
    <mergeCell ref="B30:D30"/>
    <mergeCell ref="E30:G30"/>
    <mergeCell ref="B31:D31"/>
    <mergeCell ref="E31:G31"/>
    <mergeCell ref="B27:D27"/>
    <mergeCell ref="E27:G27"/>
    <mergeCell ref="E28:G28"/>
    <mergeCell ref="B25:D25"/>
    <mergeCell ref="E25:G25"/>
    <mergeCell ref="B26:D26"/>
    <mergeCell ref="E26:G26"/>
    <mergeCell ref="B23:D23"/>
    <mergeCell ref="E23:G23"/>
    <mergeCell ref="B24:D24"/>
    <mergeCell ref="E24:G24"/>
    <mergeCell ref="B21:D21"/>
    <mergeCell ref="E21:G21"/>
    <mergeCell ref="B22:D22"/>
    <mergeCell ref="E22:G22"/>
    <mergeCell ref="B19:D19"/>
    <mergeCell ref="E19:G19"/>
    <mergeCell ref="AE17:AE20"/>
    <mergeCell ref="Y17:Y20"/>
    <mergeCell ref="Z17:Z20"/>
    <mergeCell ref="AA17:AA20"/>
    <mergeCell ref="AB17:AB20"/>
    <mergeCell ref="AC17:AC20"/>
    <mergeCell ref="AD17:AD20"/>
    <mergeCell ref="AF17:AF20"/>
    <mergeCell ref="AG17:AG20"/>
    <mergeCell ref="AH17:AH20"/>
    <mergeCell ref="AI17:AI20"/>
    <mergeCell ref="AJ17:AJ20"/>
    <mergeCell ref="X17:X20"/>
    <mergeCell ref="B18:D18"/>
    <mergeCell ref="E18:G18"/>
    <mergeCell ref="S18:V18"/>
    <mergeCell ref="S19:V19"/>
    <mergeCell ref="B20:D20"/>
    <mergeCell ref="E20:G20"/>
    <mergeCell ref="S20:V20"/>
    <mergeCell ref="S16:V16"/>
    <mergeCell ref="B17:D17"/>
    <mergeCell ref="E17:G17"/>
    <mergeCell ref="S17:V17"/>
    <mergeCell ref="A15:I15"/>
    <mergeCell ref="B13:D13"/>
    <mergeCell ref="E13:G13"/>
    <mergeCell ref="B14:D14"/>
    <mergeCell ref="E14:G14"/>
    <mergeCell ref="B16:D16"/>
    <mergeCell ref="E16:G16"/>
    <mergeCell ref="E6:H6"/>
    <mergeCell ref="A7:D7"/>
    <mergeCell ref="A5:C6"/>
    <mergeCell ref="A3:H3"/>
    <mergeCell ref="A2:H2"/>
    <mergeCell ref="E7:I7"/>
    <mergeCell ref="A29:I29"/>
    <mergeCell ref="B36:D36"/>
    <mergeCell ref="E36:G36"/>
    <mergeCell ref="B37:D37"/>
    <mergeCell ref="E37:G37"/>
    <mergeCell ref="B33:D33"/>
    <mergeCell ref="E33:G33"/>
    <mergeCell ref="B34:D34"/>
    <mergeCell ref="E34:G34"/>
    <mergeCell ref="B35:D35"/>
    <mergeCell ref="E35:G35"/>
  </mergeCells>
  <phoneticPr fontId="17" type="noConversion"/>
  <pageMargins left="0.7" right="0.7" top="0.75" bottom="0.75" header="0" footer="0"/>
  <pageSetup paperSize="9" orientation="portrait" r:id="rId1"/>
  <ignoredErrors>
    <ignoredError sqref="A14:G14 H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006"/>
  <sheetViews>
    <sheetView workbookViewId="0">
      <selection activeCell="J16" sqref="J16:L16"/>
    </sheetView>
  </sheetViews>
  <sheetFormatPr defaultColWidth="14.42578125" defaultRowHeight="15" customHeight="1" x14ac:dyDescent="0.2"/>
  <cols>
    <col min="1" max="1" width="6.140625" style="26" customWidth="1"/>
    <col min="2" max="2" width="7.5703125" style="2" customWidth="1"/>
    <col min="3" max="3" width="3" style="2" customWidth="1"/>
    <col min="4" max="4" width="6.85546875" style="2" customWidth="1"/>
    <col min="5" max="5" width="1.5703125" style="2" bestFit="1" customWidth="1"/>
    <col min="6" max="6" width="16.28515625" style="2" customWidth="1"/>
    <col min="7" max="7" width="20.42578125" style="2" customWidth="1"/>
    <col min="8" max="8" width="9.5703125" style="2" customWidth="1"/>
    <col min="9" max="9" width="8.7109375" style="2" customWidth="1"/>
    <col min="10" max="10" width="1.5703125" style="2" bestFit="1" customWidth="1"/>
    <col min="11" max="11" width="8.7109375" style="2" customWidth="1"/>
    <col min="12" max="12" width="32" style="2" customWidth="1"/>
    <col min="13" max="17" width="8.7109375" style="2" customWidth="1"/>
    <col min="18" max="237" width="14.42578125" style="2"/>
    <col min="238" max="240" width="8.7109375" style="2" customWidth="1"/>
    <col min="241" max="241" width="14" style="2" customWidth="1"/>
    <col min="242" max="244" width="8.7109375" style="2" customWidth="1"/>
    <col min="245" max="245" width="13.85546875" style="2" customWidth="1"/>
    <col min="246" max="248" width="8.7109375" style="2" customWidth="1"/>
    <col min="249" max="249" width="32" style="2" customWidth="1"/>
    <col min="250" max="255" width="8.7109375" style="2" customWidth="1"/>
    <col min="256" max="493" width="14.42578125" style="2"/>
    <col min="494" max="496" width="8.7109375" style="2" customWidth="1"/>
    <col min="497" max="497" width="14" style="2" customWidth="1"/>
    <col min="498" max="500" width="8.7109375" style="2" customWidth="1"/>
    <col min="501" max="501" width="13.85546875" style="2" customWidth="1"/>
    <col min="502" max="504" width="8.7109375" style="2" customWidth="1"/>
    <col min="505" max="505" width="32" style="2" customWidth="1"/>
    <col min="506" max="511" width="8.7109375" style="2" customWidth="1"/>
    <col min="512" max="749" width="14.42578125" style="2"/>
    <col min="750" max="752" width="8.7109375" style="2" customWidth="1"/>
    <col min="753" max="753" width="14" style="2" customWidth="1"/>
    <col min="754" max="756" width="8.7109375" style="2" customWidth="1"/>
    <col min="757" max="757" width="13.85546875" style="2" customWidth="1"/>
    <col min="758" max="760" width="8.7109375" style="2" customWidth="1"/>
    <col min="761" max="761" width="32" style="2" customWidth="1"/>
    <col min="762" max="767" width="8.7109375" style="2" customWidth="1"/>
    <col min="768" max="1005" width="14.42578125" style="2"/>
    <col min="1006" max="1008" width="8.7109375" style="2" customWidth="1"/>
    <col min="1009" max="1009" width="14" style="2" customWidth="1"/>
    <col min="1010" max="1012" width="8.7109375" style="2" customWidth="1"/>
    <col min="1013" max="1013" width="13.85546875" style="2" customWidth="1"/>
    <col min="1014" max="1016" width="8.7109375" style="2" customWidth="1"/>
    <col min="1017" max="1017" width="32" style="2" customWidth="1"/>
    <col min="1018" max="1023" width="8.7109375" style="2" customWidth="1"/>
    <col min="1024" max="1261" width="14.42578125" style="2"/>
    <col min="1262" max="1264" width="8.7109375" style="2" customWidth="1"/>
    <col min="1265" max="1265" width="14" style="2" customWidth="1"/>
    <col min="1266" max="1268" width="8.7109375" style="2" customWidth="1"/>
    <col min="1269" max="1269" width="13.85546875" style="2" customWidth="1"/>
    <col min="1270" max="1272" width="8.7109375" style="2" customWidth="1"/>
    <col min="1273" max="1273" width="32" style="2" customWidth="1"/>
    <col min="1274" max="1279" width="8.7109375" style="2" customWidth="1"/>
    <col min="1280" max="1517" width="14.42578125" style="2"/>
    <col min="1518" max="1520" width="8.7109375" style="2" customWidth="1"/>
    <col min="1521" max="1521" width="14" style="2" customWidth="1"/>
    <col min="1522" max="1524" width="8.7109375" style="2" customWidth="1"/>
    <col min="1525" max="1525" width="13.85546875" style="2" customWidth="1"/>
    <col min="1526" max="1528" width="8.7109375" style="2" customWidth="1"/>
    <col min="1529" max="1529" width="32" style="2" customWidth="1"/>
    <col min="1530" max="1535" width="8.7109375" style="2" customWidth="1"/>
    <col min="1536" max="1773" width="14.42578125" style="2"/>
    <col min="1774" max="1776" width="8.7109375" style="2" customWidth="1"/>
    <col min="1777" max="1777" width="14" style="2" customWidth="1"/>
    <col min="1778" max="1780" width="8.7109375" style="2" customWidth="1"/>
    <col min="1781" max="1781" width="13.85546875" style="2" customWidth="1"/>
    <col min="1782" max="1784" width="8.7109375" style="2" customWidth="1"/>
    <col min="1785" max="1785" width="32" style="2" customWidth="1"/>
    <col min="1786" max="1791" width="8.7109375" style="2" customWidth="1"/>
    <col min="1792" max="2029" width="14.42578125" style="2"/>
    <col min="2030" max="2032" width="8.7109375" style="2" customWidth="1"/>
    <col min="2033" max="2033" width="14" style="2" customWidth="1"/>
    <col min="2034" max="2036" width="8.7109375" style="2" customWidth="1"/>
    <col min="2037" max="2037" width="13.85546875" style="2" customWidth="1"/>
    <col min="2038" max="2040" width="8.7109375" style="2" customWidth="1"/>
    <col min="2041" max="2041" width="32" style="2" customWidth="1"/>
    <col min="2042" max="2047" width="8.7109375" style="2" customWidth="1"/>
    <col min="2048" max="2285" width="14.42578125" style="2"/>
    <col min="2286" max="2288" width="8.7109375" style="2" customWidth="1"/>
    <col min="2289" max="2289" width="14" style="2" customWidth="1"/>
    <col min="2290" max="2292" width="8.7109375" style="2" customWidth="1"/>
    <col min="2293" max="2293" width="13.85546875" style="2" customWidth="1"/>
    <col min="2294" max="2296" width="8.7109375" style="2" customWidth="1"/>
    <col min="2297" max="2297" width="32" style="2" customWidth="1"/>
    <col min="2298" max="2303" width="8.7109375" style="2" customWidth="1"/>
    <col min="2304" max="2541" width="14.42578125" style="2"/>
    <col min="2542" max="2544" width="8.7109375" style="2" customWidth="1"/>
    <col min="2545" max="2545" width="14" style="2" customWidth="1"/>
    <col min="2546" max="2548" width="8.7109375" style="2" customWidth="1"/>
    <col min="2549" max="2549" width="13.85546875" style="2" customWidth="1"/>
    <col min="2550" max="2552" width="8.7109375" style="2" customWidth="1"/>
    <col min="2553" max="2553" width="32" style="2" customWidth="1"/>
    <col min="2554" max="2559" width="8.7109375" style="2" customWidth="1"/>
    <col min="2560" max="2797" width="14.42578125" style="2"/>
    <col min="2798" max="2800" width="8.7109375" style="2" customWidth="1"/>
    <col min="2801" max="2801" width="14" style="2" customWidth="1"/>
    <col min="2802" max="2804" width="8.7109375" style="2" customWidth="1"/>
    <col min="2805" max="2805" width="13.85546875" style="2" customWidth="1"/>
    <col min="2806" max="2808" width="8.7109375" style="2" customWidth="1"/>
    <col min="2809" max="2809" width="32" style="2" customWidth="1"/>
    <col min="2810" max="2815" width="8.7109375" style="2" customWidth="1"/>
    <col min="2816" max="3053" width="14.42578125" style="2"/>
    <col min="3054" max="3056" width="8.7109375" style="2" customWidth="1"/>
    <col min="3057" max="3057" width="14" style="2" customWidth="1"/>
    <col min="3058" max="3060" width="8.7109375" style="2" customWidth="1"/>
    <col min="3061" max="3061" width="13.85546875" style="2" customWidth="1"/>
    <col min="3062" max="3064" width="8.7109375" style="2" customWidth="1"/>
    <col min="3065" max="3065" width="32" style="2" customWidth="1"/>
    <col min="3066" max="3071" width="8.7109375" style="2" customWidth="1"/>
    <col min="3072" max="3309" width="14.42578125" style="2"/>
    <col min="3310" max="3312" width="8.7109375" style="2" customWidth="1"/>
    <col min="3313" max="3313" width="14" style="2" customWidth="1"/>
    <col min="3314" max="3316" width="8.7109375" style="2" customWidth="1"/>
    <col min="3317" max="3317" width="13.85546875" style="2" customWidth="1"/>
    <col min="3318" max="3320" width="8.7109375" style="2" customWidth="1"/>
    <col min="3321" max="3321" width="32" style="2" customWidth="1"/>
    <col min="3322" max="3327" width="8.7109375" style="2" customWidth="1"/>
    <col min="3328" max="3565" width="14.42578125" style="2"/>
    <col min="3566" max="3568" width="8.7109375" style="2" customWidth="1"/>
    <col min="3569" max="3569" width="14" style="2" customWidth="1"/>
    <col min="3570" max="3572" width="8.7109375" style="2" customWidth="1"/>
    <col min="3573" max="3573" width="13.85546875" style="2" customWidth="1"/>
    <col min="3574" max="3576" width="8.7109375" style="2" customWidth="1"/>
    <col min="3577" max="3577" width="32" style="2" customWidth="1"/>
    <col min="3578" max="3583" width="8.7109375" style="2" customWidth="1"/>
    <col min="3584" max="3821" width="14.42578125" style="2"/>
    <col min="3822" max="3824" width="8.7109375" style="2" customWidth="1"/>
    <col min="3825" max="3825" width="14" style="2" customWidth="1"/>
    <col min="3826" max="3828" width="8.7109375" style="2" customWidth="1"/>
    <col min="3829" max="3829" width="13.85546875" style="2" customWidth="1"/>
    <col min="3830" max="3832" width="8.7109375" style="2" customWidth="1"/>
    <col min="3833" max="3833" width="32" style="2" customWidth="1"/>
    <col min="3834" max="3839" width="8.7109375" style="2" customWidth="1"/>
    <col min="3840" max="4077" width="14.42578125" style="2"/>
    <col min="4078" max="4080" width="8.7109375" style="2" customWidth="1"/>
    <col min="4081" max="4081" width="14" style="2" customWidth="1"/>
    <col min="4082" max="4084" width="8.7109375" style="2" customWidth="1"/>
    <col min="4085" max="4085" width="13.85546875" style="2" customWidth="1"/>
    <col min="4086" max="4088" width="8.7109375" style="2" customWidth="1"/>
    <col min="4089" max="4089" width="32" style="2" customWidth="1"/>
    <col min="4090" max="4095" width="8.7109375" style="2" customWidth="1"/>
    <col min="4096" max="4333" width="14.42578125" style="2"/>
    <col min="4334" max="4336" width="8.7109375" style="2" customWidth="1"/>
    <col min="4337" max="4337" width="14" style="2" customWidth="1"/>
    <col min="4338" max="4340" width="8.7109375" style="2" customWidth="1"/>
    <col min="4341" max="4341" width="13.85546875" style="2" customWidth="1"/>
    <col min="4342" max="4344" width="8.7109375" style="2" customWidth="1"/>
    <col min="4345" max="4345" width="32" style="2" customWidth="1"/>
    <col min="4346" max="4351" width="8.7109375" style="2" customWidth="1"/>
    <col min="4352" max="4589" width="14.42578125" style="2"/>
    <col min="4590" max="4592" width="8.7109375" style="2" customWidth="1"/>
    <col min="4593" max="4593" width="14" style="2" customWidth="1"/>
    <col min="4594" max="4596" width="8.7109375" style="2" customWidth="1"/>
    <col min="4597" max="4597" width="13.85546875" style="2" customWidth="1"/>
    <col min="4598" max="4600" width="8.7109375" style="2" customWidth="1"/>
    <col min="4601" max="4601" width="32" style="2" customWidth="1"/>
    <col min="4602" max="4607" width="8.7109375" style="2" customWidth="1"/>
    <col min="4608" max="4845" width="14.42578125" style="2"/>
    <col min="4846" max="4848" width="8.7109375" style="2" customWidth="1"/>
    <col min="4849" max="4849" width="14" style="2" customWidth="1"/>
    <col min="4850" max="4852" width="8.7109375" style="2" customWidth="1"/>
    <col min="4853" max="4853" width="13.85546875" style="2" customWidth="1"/>
    <col min="4854" max="4856" width="8.7109375" style="2" customWidth="1"/>
    <col min="4857" max="4857" width="32" style="2" customWidth="1"/>
    <col min="4858" max="4863" width="8.7109375" style="2" customWidth="1"/>
    <col min="4864" max="5101" width="14.42578125" style="2"/>
    <col min="5102" max="5104" width="8.7109375" style="2" customWidth="1"/>
    <col min="5105" max="5105" width="14" style="2" customWidth="1"/>
    <col min="5106" max="5108" width="8.7109375" style="2" customWidth="1"/>
    <col min="5109" max="5109" width="13.85546875" style="2" customWidth="1"/>
    <col min="5110" max="5112" width="8.7109375" style="2" customWidth="1"/>
    <col min="5113" max="5113" width="32" style="2" customWidth="1"/>
    <col min="5114" max="5119" width="8.7109375" style="2" customWidth="1"/>
    <col min="5120" max="5357" width="14.42578125" style="2"/>
    <col min="5358" max="5360" width="8.7109375" style="2" customWidth="1"/>
    <col min="5361" max="5361" width="14" style="2" customWidth="1"/>
    <col min="5362" max="5364" width="8.7109375" style="2" customWidth="1"/>
    <col min="5365" max="5365" width="13.85546875" style="2" customWidth="1"/>
    <col min="5366" max="5368" width="8.7109375" style="2" customWidth="1"/>
    <col min="5369" max="5369" width="32" style="2" customWidth="1"/>
    <col min="5370" max="5375" width="8.7109375" style="2" customWidth="1"/>
    <col min="5376" max="5613" width="14.42578125" style="2"/>
    <col min="5614" max="5616" width="8.7109375" style="2" customWidth="1"/>
    <col min="5617" max="5617" width="14" style="2" customWidth="1"/>
    <col min="5618" max="5620" width="8.7109375" style="2" customWidth="1"/>
    <col min="5621" max="5621" width="13.85546875" style="2" customWidth="1"/>
    <col min="5622" max="5624" width="8.7109375" style="2" customWidth="1"/>
    <col min="5625" max="5625" width="32" style="2" customWidth="1"/>
    <col min="5626" max="5631" width="8.7109375" style="2" customWidth="1"/>
    <col min="5632" max="5869" width="14.42578125" style="2"/>
    <col min="5870" max="5872" width="8.7109375" style="2" customWidth="1"/>
    <col min="5873" max="5873" width="14" style="2" customWidth="1"/>
    <col min="5874" max="5876" width="8.7109375" style="2" customWidth="1"/>
    <col min="5877" max="5877" width="13.85546875" style="2" customWidth="1"/>
    <col min="5878" max="5880" width="8.7109375" style="2" customWidth="1"/>
    <col min="5881" max="5881" width="32" style="2" customWidth="1"/>
    <col min="5882" max="5887" width="8.7109375" style="2" customWidth="1"/>
    <col min="5888" max="6125" width="14.42578125" style="2"/>
    <col min="6126" max="6128" width="8.7109375" style="2" customWidth="1"/>
    <col min="6129" max="6129" width="14" style="2" customWidth="1"/>
    <col min="6130" max="6132" width="8.7109375" style="2" customWidth="1"/>
    <col min="6133" max="6133" width="13.85546875" style="2" customWidth="1"/>
    <col min="6134" max="6136" width="8.7109375" style="2" customWidth="1"/>
    <col min="6137" max="6137" width="32" style="2" customWidth="1"/>
    <col min="6138" max="6143" width="8.7109375" style="2" customWidth="1"/>
    <col min="6144" max="6381" width="14.42578125" style="2"/>
    <col min="6382" max="6384" width="8.7109375" style="2" customWidth="1"/>
    <col min="6385" max="6385" width="14" style="2" customWidth="1"/>
    <col min="6386" max="6388" width="8.7109375" style="2" customWidth="1"/>
    <col min="6389" max="6389" width="13.85546875" style="2" customWidth="1"/>
    <col min="6390" max="6392" width="8.7109375" style="2" customWidth="1"/>
    <col min="6393" max="6393" width="32" style="2" customWidth="1"/>
    <col min="6394" max="6399" width="8.7109375" style="2" customWidth="1"/>
    <col min="6400" max="6637" width="14.42578125" style="2"/>
    <col min="6638" max="6640" width="8.7109375" style="2" customWidth="1"/>
    <col min="6641" max="6641" width="14" style="2" customWidth="1"/>
    <col min="6642" max="6644" width="8.7109375" style="2" customWidth="1"/>
    <col min="6645" max="6645" width="13.85546875" style="2" customWidth="1"/>
    <col min="6646" max="6648" width="8.7109375" style="2" customWidth="1"/>
    <col min="6649" max="6649" width="32" style="2" customWidth="1"/>
    <col min="6650" max="6655" width="8.7109375" style="2" customWidth="1"/>
    <col min="6656" max="6893" width="14.42578125" style="2"/>
    <col min="6894" max="6896" width="8.7109375" style="2" customWidth="1"/>
    <col min="6897" max="6897" width="14" style="2" customWidth="1"/>
    <col min="6898" max="6900" width="8.7109375" style="2" customWidth="1"/>
    <col min="6901" max="6901" width="13.85546875" style="2" customWidth="1"/>
    <col min="6902" max="6904" width="8.7109375" style="2" customWidth="1"/>
    <col min="6905" max="6905" width="32" style="2" customWidth="1"/>
    <col min="6906" max="6911" width="8.7109375" style="2" customWidth="1"/>
    <col min="6912" max="7149" width="14.42578125" style="2"/>
    <col min="7150" max="7152" width="8.7109375" style="2" customWidth="1"/>
    <col min="7153" max="7153" width="14" style="2" customWidth="1"/>
    <col min="7154" max="7156" width="8.7109375" style="2" customWidth="1"/>
    <col min="7157" max="7157" width="13.85546875" style="2" customWidth="1"/>
    <col min="7158" max="7160" width="8.7109375" style="2" customWidth="1"/>
    <col min="7161" max="7161" width="32" style="2" customWidth="1"/>
    <col min="7162" max="7167" width="8.7109375" style="2" customWidth="1"/>
    <col min="7168" max="7405" width="14.42578125" style="2"/>
    <col min="7406" max="7408" width="8.7109375" style="2" customWidth="1"/>
    <col min="7409" max="7409" width="14" style="2" customWidth="1"/>
    <col min="7410" max="7412" width="8.7109375" style="2" customWidth="1"/>
    <col min="7413" max="7413" width="13.85546875" style="2" customWidth="1"/>
    <col min="7414" max="7416" width="8.7109375" style="2" customWidth="1"/>
    <col min="7417" max="7417" width="32" style="2" customWidth="1"/>
    <col min="7418" max="7423" width="8.7109375" style="2" customWidth="1"/>
    <col min="7424" max="7661" width="14.42578125" style="2"/>
    <col min="7662" max="7664" width="8.7109375" style="2" customWidth="1"/>
    <col min="7665" max="7665" width="14" style="2" customWidth="1"/>
    <col min="7666" max="7668" width="8.7109375" style="2" customWidth="1"/>
    <col min="7669" max="7669" width="13.85546875" style="2" customWidth="1"/>
    <col min="7670" max="7672" width="8.7109375" style="2" customWidth="1"/>
    <col min="7673" max="7673" width="32" style="2" customWidth="1"/>
    <col min="7674" max="7679" width="8.7109375" style="2" customWidth="1"/>
    <col min="7680" max="7917" width="14.42578125" style="2"/>
    <col min="7918" max="7920" width="8.7109375" style="2" customWidth="1"/>
    <col min="7921" max="7921" width="14" style="2" customWidth="1"/>
    <col min="7922" max="7924" width="8.7109375" style="2" customWidth="1"/>
    <col min="7925" max="7925" width="13.85546875" style="2" customWidth="1"/>
    <col min="7926" max="7928" width="8.7109375" style="2" customWidth="1"/>
    <col min="7929" max="7929" width="32" style="2" customWidth="1"/>
    <col min="7930" max="7935" width="8.7109375" style="2" customWidth="1"/>
    <col min="7936" max="8173" width="14.42578125" style="2"/>
    <col min="8174" max="8176" width="8.7109375" style="2" customWidth="1"/>
    <col min="8177" max="8177" width="14" style="2" customWidth="1"/>
    <col min="8178" max="8180" width="8.7109375" style="2" customWidth="1"/>
    <col min="8181" max="8181" width="13.85546875" style="2" customWidth="1"/>
    <col min="8182" max="8184" width="8.7109375" style="2" customWidth="1"/>
    <col min="8185" max="8185" width="32" style="2" customWidth="1"/>
    <col min="8186" max="8191" width="8.7109375" style="2" customWidth="1"/>
    <col min="8192" max="8429" width="14.42578125" style="2"/>
    <col min="8430" max="8432" width="8.7109375" style="2" customWidth="1"/>
    <col min="8433" max="8433" width="14" style="2" customWidth="1"/>
    <col min="8434" max="8436" width="8.7109375" style="2" customWidth="1"/>
    <col min="8437" max="8437" width="13.85546875" style="2" customWidth="1"/>
    <col min="8438" max="8440" width="8.7109375" style="2" customWidth="1"/>
    <col min="8441" max="8441" width="32" style="2" customWidth="1"/>
    <col min="8442" max="8447" width="8.7109375" style="2" customWidth="1"/>
    <col min="8448" max="8685" width="14.42578125" style="2"/>
    <col min="8686" max="8688" width="8.7109375" style="2" customWidth="1"/>
    <col min="8689" max="8689" width="14" style="2" customWidth="1"/>
    <col min="8690" max="8692" width="8.7109375" style="2" customWidth="1"/>
    <col min="8693" max="8693" width="13.85546875" style="2" customWidth="1"/>
    <col min="8694" max="8696" width="8.7109375" style="2" customWidth="1"/>
    <col min="8697" max="8697" width="32" style="2" customWidth="1"/>
    <col min="8698" max="8703" width="8.7109375" style="2" customWidth="1"/>
    <col min="8704" max="8941" width="14.42578125" style="2"/>
    <col min="8942" max="8944" width="8.7109375" style="2" customWidth="1"/>
    <col min="8945" max="8945" width="14" style="2" customWidth="1"/>
    <col min="8946" max="8948" width="8.7109375" style="2" customWidth="1"/>
    <col min="8949" max="8949" width="13.85546875" style="2" customWidth="1"/>
    <col min="8950" max="8952" width="8.7109375" style="2" customWidth="1"/>
    <col min="8953" max="8953" width="32" style="2" customWidth="1"/>
    <col min="8954" max="8959" width="8.7109375" style="2" customWidth="1"/>
    <col min="8960" max="9197" width="14.42578125" style="2"/>
    <col min="9198" max="9200" width="8.7109375" style="2" customWidth="1"/>
    <col min="9201" max="9201" width="14" style="2" customWidth="1"/>
    <col min="9202" max="9204" width="8.7109375" style="2" customWidth="1"/>
    <col min="9205" max="9205" width="13.85546875" style="2" customWidth="1"/>
    <col min="9206" max="9208" width="8.7109375" style="2" customWidth="1"/>
    <col min="9209" max="9209" width="32" style="2" customWidth="1"/>
    <col min="9210" max="9215" width="8.7109375" style="2" customWidth="1"/>
    <col min="9216" max="9453" width="14.42578125" style="2"/>
    <col min="9454" max="9456" width="8.7109375" style="2" customWidth="1"/>
    <col min="9457" max="9457" width="14" style="2" customWidth="1"/>
    <col min="9458" max="9460" width="8.7109375" style="2" customWidth="1"/>
    <col min="9461" max="9461" width="13.85546875" style="2" customWidth="1"/>
    <col min="9462" max="9464" width="8.7109375" style="2" customWidth="1"/>
    <col min="9465" max="9465" width="32" style="2" customWidth="1"/>
    <col min="9466" max="9471" width="8.7109375" style="2" customWidth="1"/>
    <col min="9472" max="9709" width="14.42578125" style="2"/>
    <col min="9710" max="9712" width="8.7109375" style="2" customWidth="1"/>
    <col min="9713" max="9713" width="14" style="2" customWidth="1"/>
    <col min="9714" max="9716" width="8.7109375" style="2" customWidth="1"/>
    <col min="9717" max="9717" width="13.85546875" style="2" customWidth="1"/>
    <col min="9718" max="9720" width="8.7109375" style="2" customWidth="1"/>
    <col min="9721" max="9721" width="32" style="2" customWidth="1"/>
    <col min="9722" max="9727" width="8.7109375" style="2" customWidth="1"/>
    <col min="9728" max="9965" width="14.42578125" style="2"/>
    <col min="9966" max="9968" width="8.7109375" style="2" customWidth="1"/>
    <col min="9969" max="9969" width="14" style="2" customWidth="1"/>
    <col min="9970" max="9972" width="8.7109375" style="2" customWidth="1"/>
    <col min="9973" max="9973" width="13.85546875" style="2" customWidth="1"/>
    <col min="9974" max="9976" width="8.7109375" style="2" customWidth="1"/>
    <col min="9977" max="9977" width="32" style="2" customWidth="1"/>
    <col min="9978" max="9983" width="8.7109375" style="2" customWidth="1"/>
    <col min="9984" max="10221" width="14.42578125" style="2"/>
    <col min="10222" max="10224" width="8.7109375" style="2" customWidth="1"/>
    <col min="10225" max="10225" width="14" style="2" customWidth="1"/>
    <col min="10226" max="10228" width="8.7109375" style="2" customWidth="1"/>
    <col min="10229" max="10229" width="13.85546875" style="2" customWidth="1"/>
    <col min="10230" max="10232" width="8.7109375" style="2" customWidth="1"/>
    <col min="10233" max="10233" width="32" style="2" customWidth="1"/>
    <col min="10234" max="10239" width="8.7109375" style="2" customWidth="1"/>
    <col min="10240" max="10477" width="14.42578125" style="2"/>
    <col min="10478" max="10480" width="8.7109375" style="2" customWidth="1"/>
    <col min="10481" max="10481" width="14" style="2" customWidth="1"/>
    <col min="10482" max="10484" width="8.7109375" style="2" customWidth="1"/>
    <col min="10485" max="10485" width="13.85546875" style="2" customWidth="1"/>
    <col min="10486" max="10488" width="8.7109375" style="2" customWidth="1"/>
    <col min="10489" max="10489" width="32" style="2" customWidth="1"/>
    <col min="10490" max="10495" width="8.7109375" style="2" customWidth="1"/>
    <col min="10496" max="10733" width="14.42578125" style="2"/>
    <col min="10734" max="10736" width="8.7109375" style="2" customWidth="1"/>
    <col min="10737" max="10737" width="14" style="2" customWidth="1"/>
    <col min="10738" max="10740" width="8.7109375" style="2" customWidth="1"/>
    <col min="10741" max="10741" width="13.85546875" style="2" customWidth="1"/>
    <col min="10742" max="10744" width="8.7109375" style="2" customWidth="1"/>
    <col min="10745" max="10745" width="32" style="2" customWidth="1"/>
    <col min="10746" max="10751" width="8.7109375" style="2" customWidth="1"/>
    <col min="10752" max="10989" width="14.42578125" style="2"/>
    <col min="10990" max="10992" width="8.7109375" style="2" customWidth="1"/>
    <col min="10993" max="10993" width="14" style="2" customWidth="1"/>
    <col min="10994" max="10996" width="8.7109375" style="2" customWidth="1"/>
    <col min="10997" max="10997" width="13.85546875" style="2" customWidth="1"/>
    <col min="10998" max="11000" width="8.7109375" style="2" customWidth="1"/>
    <col min="11001" max="11001" width="32" style="2" customWidth="1"/>
    <col min="11002" max="11007" width="8.7109375" style="2" customWidth="1"/>
    <col min="11008" max="11245" width="14.42578125" style="2"/>
    <col min="11246" max="11248" width="8.7109375" style="2" customWidth="1"/>
    <col min="11249" max="11249" width="14" style="2" customWidth="1"/>
    <col min="11250" max="11252" width="8.7109375" style="2" customWidth="1"/>
    <col min="11253" max="11253" width="13.85546875" style="2" customWidth="1"/>
    <col min="11254" max="11256" width="8.7109375" style="2" customWidth="1"/>
    <col min="11257" max="11257" width="32" style="2" customWidth="1"/>
    <col min="11258" max="11263" width="8.7109375" style="2" customWidth="1"/>
    <col min="11264" max="11501" width="14.42578125" style="2"/>
    <col min="11502" max="11504" width="8.7109375" style="2" customWidth="1"/>
    <col min="11505" max="11505" width="14" style="2" customWidth="1"/>
    <col min="11506" max="11508" width="8.7109375" style="2" customWidth="1"/>
    <col min="11509" max="11509" width="13.85546875" style="2" customWidth="1"/>
    <col min="11510" max="11512" width="8.7109375" style="2" customWidth="1"/>
    <col min="11513" max="11513" width="32" style="2" customWidth="1"/>
    <col min="11514" max="11519" width="8.7109375" style="2" customWidth="1"/>
    <col min="11520" max="11757" width="14.42578125" style="2"/>
    <col min="11758" max="11760" width="8.7109375" style="2" customWidth="1"/>
    <col min="11761" max="11761" width="14" style="2" customWidth="1"/>
    <col min="11762" max="11764" width="8.7109375" style="2" customWidth="1"/>
    <col min="11765" max="11765" width="13.85546875" style="2" customWidth="1"/>
    <col min="11766" max="11768" width="8.7109375" style="2" customWidth="1"/>
    <col min="11769" max="11769" width="32" style="2" customWidth="1"/>
    <col min="11770" max="11775" width="8.7109375" style="2" customWidth="1"/>
    <col min="11776" max="12013" width="14.42578125" style="2"/>
    <col min="12014" max="12016" width="8.7109375" style="2" customWidth="1"/>
    <col min="12017" max="12017" width="14" style="2" customWidth="1"/>
    <col min="12018" max="12020" width="8.7109375" style="2" customWidth="1"/>
    <col min="12021" max="12021" width="13.85546875" style="2" customWidth="1"/>
    <col min="12022" max="12024" width="8.7109375" style="2" customWidth="1"/>
    <col min="12025" max="12025" width="32" style="2" customWidth="1"/>
    <col min="12026" max="12031" width="8.7109375" style="2" customWidth="1"/>
    <col min="12032" max="12269" width="14.42578125" style="2"/>
    <col min="12270" max="12272" width="8.7109375" style="2" customWidth="1"/>
    <col min="12273" max="12273" width="14" style="2" customWidth="1"/>
    <col min="12274" max="12276" width="8.7109375" style="2" customWidth="1"/>
    <col min="12277" max="12277" width="13.85546875" style="2" customWidth="1"/>
    <col min="12278" max="12280" width="8.7109375" style="2" customWidth="1"/>
    <col min="12281" max="12281" width="32" style="2" customWidth="1"/>
    <col min="12282" max="12287" width="8.7109375" style="2" customWidth="1"/>
    <col min="12288" max="12525" width="14.42578125" style="2"/>
    <col min="12526" max="12528" width="8.7109375" style="2" customWidth="1"/>
    <col min="12529" max="12529" width="14" style="2" customWidth="1"/>
    <col min="12530" max="12532" width="8.7109375" style="2" customWidth="1"/>
    <col min="12533" max="12533" width="13.85546875" style="2" customWidth="1"/>
    <col min="12534" max="12536" width="8.7109375" style="2" customWidth="1"/>
    <col min="12537" max="12537" width="32" style="2" customWidth="1"/>
    <col min="12538" max="12543" width="8.7109375" style="2" customWidth="1"/>
    <col min="12544" max="12781" width="14.42578125" style="2"/>
    <col min="12782" max="12784" width="8.7109375" style="2" customWidth="1"/>
    <col min="12785" max="12785" width="14" style="2" customWidth="1"/>
    <col min="12786" max="12788" width="8.7109375" style="2" customWidth="1"/>
    <col min="12789" max="12789" width="13.85546875" style="2" customWidth="1"/>
    <col min="12790" max="12792" width="8.7109375" style="2" customWidth="1"/>
    <col min="12793" max="12793" width="32" style="2" customWidth="1"/>
    <col min="12794" max="12799" width="8.7109375" style="2" customWidth="1"/>
    <col min="12800" max="13037" width="14.42578125" style="2"/>
    <col min="13038" max="13040" width="8.7109375" style="2" customWidth="1"/>
    <col min="13041" max="13041" width="14" style="2" customWidth="1"/>
    <col min="13042" max="13044" width="8.7109375" style="2" customWidth="1"/>
    <col min="13045" max="13045" width="13.85546875" style="2" customWidth="1"/>
    <col min="13046" max="13048" width="8.7109375" style="2" customWidth="1"/>
    <col min="13049" max="13049" width="32" style="2" customWidth="1"/>
    <col min="13050" max="13055" width="8.7109375" style="2" customWidth="1"/>
    <col min="13056" max="13293" width="14.42578125" style="2"/>
    <col min="13294" max="13296" width="8.7109375" style="2" customWidth="1"/>
    <col min="13297" max="13297" width="14" style="2" customWidth="1"/>
    <col min="13298" max="13300" width="8.7109375" style="2" customWidth="1"/>
    <col min="13301" max="13301" width="13.85546875" style="2" customWidth="1"/>
    <col min="13302" max="13304" width="8.7109375" style="2" customWidth="1"/>
    <col min="13305" max="13305" width="32" style="2" customWidth="1"/>
    <col min="13306" max="13311" width="8.7109375" style="2" customWidth="1"/>
    <col min="13312" max="13549" width="14.42578125" style="2"/>
    <col min="13550" max="13552" width="8.7109375" style="2" customWidth="1"/>
    <col min="13553" max="13553" width="14" style="2" customWidth="1"/>
    <col min="13554" max="13556" width="8.7109375" style="2" customWidth="1"/>
    <col min="13557" max="13557" width="13.85546875" style="2" customWidth="1"/>
    <col min="13558" max="13560" width="8.7109375" style="2" customWidth="1"/>
    <col min="13561" max="13561" width="32" style="2" customWidth="1"/>
    <col min="13562" max="13567" width="8.7109375" style="2" customWidth="1"/>
    <col min="13568" max="13805" width="14.42578125" style="2"/>
    <col min="13806" max="13808" width="8.7109375" style="2" customWidth="1"/>
    <col min="13809" max="13809" width="14" style="2" customWidth="1"/>
    <col min="13810" max="13812" width="8.7109375" style="2" customWidth="1"/>
    <col min="13813" max="13813" width="13.85546875" style="2" customWidth="1"/>
    <col min="13814" max="13816" width="8.7109375" style="2" customWidth="1"/>
    <col min="13817" max="13817" width="32" style="2" customWidth="1"/>
    <col min="13818" max="13823" width="8.7109375" style="2" customWidth="1"/>
    <col min="13824" max="14061" width="14.42578125" style="2"/>
    <col min="14062" max="14064" width="8.7109375" style="2" customWidth="1"/>
    <col min="14065" max="14065" width="14" style="2" customWidth="1"/>
    <col min="14066" max="14068" width="8.7109375" style="2" customWidth="1"/>
    <col min="14069" max="14069" width="13.85546875" style="2" customWidth="1"/>
    <col min="14070" max="14072" width="8.7109375" style="2" customWidth="1"/>
    <col min="14073" max="14073" width="32" style="2" customWidth="1"/>
    <col min="14074" max="14079" width="8.7109375" style="2" customWidth="1"/>
    <col min="14080" max="14317" width="14.42578125" style="2"/>
    <col min="14318" max="14320" width="8.7109375" style="2" customWidth="1"/>
    <col min="14321" max="14321" width="14" style="2" customWidth="1"/>
    <col min="14322" max="14324" width="8.7109375" style="2" customWidth="1"/>
    <col min="14325" max="14325" width="13.85546875" style="2" customWidth="1"/>
    <col min="14326" max="14328" width="8.7109375" style="2" customWidth="1"/>
    <col min="14329" max="14329" width="32" style="2" customWidth="1"/>
    <col min="14330" max="14335" width="8.7109375" style="2" customWidth="1"/>
    <col min="14336" max="14573" width="14.42578125" style="2"/>
    <col min="14574" max="14576" width="8.7109375" style="2" customWidth="1"/>
    <col min="14577" max="14577" width="14" style="2" customWidth="1"/>
    <col min="14578" max="14580" width="8.7109375" style="2" customWidth="1"/>
    <col min="14581" max="14581" width="13.85546875" style="2" customWidth="1"/>
    <col min="14582" max="14584" width="8.7109375" style="2" customWidth="1"/>
    <col min="14585" max="14585" width="32" style="2" customWidth="1"/>
    <col min="14586" max="14591" width="8.7109375" style="2" customWidth="1"/>
    <col min="14592" max="14829" width="14.42578125" style="2"/>
    <col min="14830" max="14832" width="8.7109375" style="2" customWidth="1"/>
    <col min="14833" max="14833" width="14" style="2" customWidth="1"/>
    <col min="14834" max="14836" width="8.7109375" style="2" customWidth="1"/>
    <col min="14837" max="14837" width="13.85546875" style="2" customWidth="1"/>
    <col min="14838" max="14840" width="8.7109375" style="2" customWidth="1"/>
    <col min="14841" max="14841" width="32" style="2" customWidth="1"/>
    <col min="14842" max="14847" width="8.7109375" style="2" customWidth="1"/>
    <col min="14848" max="15085" width="14.42578125" style="2"/>
    <col min="15086" max="15088" width="8.7109375" style="2" customWidth="1"/>
    <col min="15089" max="15089" width="14" style="2" customWidth="1"/>
    <col min="15090" max="15092" width="8.7109375" style="2" customWidth="1"/>
    <col min="15093" max="15093" width="13.85546875" style="2" customWidth="1"/>
    <col min="15094" max="15096" width="8.7109375" style="2" customWidth="1"/>
    <col min="15097" max="15097" width="32" style="2" customWidth="1"/>
    <col min="15098" max="15103" width="8.7109375" style="2" customWidth="1"/>
    <col min="15104" max="15341" width="14.42578125" style="2"/>
    <col min="15342" max="15344" width="8.7109375" style="2" customWidth="1"/>
    <col min="15345" max="15345" width="14" style="2" customWidth="1"/>
    <col min="15346" max="15348" width="8.7109375" style="2" customWidth="1"/>
    <col min="15349" max="15349" width="13.85546875" style="2" customWidth="1"/>
    <col min="15350" max="15352" width="8.7109375" style="2" customWidth="1"/>
    <col min="15353" max="15353" width="32" style="2" customWidth="1"/>
    <col min="15354" max="15359" width="8.7109375" style="2" customWidth="1"/>
    <col min="15360" max="15597" width="14.42578125" style="2"/>
    <col min="15598" max="15600" width="8.7109375" style="2" customWidth="1"/>
    <col min="15601" max="15601" width="14" style="2" customWidth="1"/>
    <col min="15602" max="15604" width="8.7109375" style="2" customWidth="1"/>
    <col min="15605" max="15605" width="13.85546875" style="2" customWidth="1"/>
    <col min="15606" max="15608" width="8.7109375" style="2" customWidth="1"/>
    <col min="15609" max="15609" width="32" style="2" customWidth="1"/>
    <col min="15610" max="15615" width="8.7109375" style="2" customWidth="1"/>
    <col min="15616" max="15853" width="14.42578125" style="2"/>
    <col min="15854" max="15856" width="8.7109375" style="2" customWidth="1"/>
    <col min="15857" max="15857" width="14" style="2" customWidth="1"/>
    <col min="15858" max="15860" width="8.7109375" style="2" customWidth="1"/>
    <col min="15861" max="15861" width="13.85546875" style="2" customWidth="1"/>
    <col min="15862" max="15864" width="8.7109375" style="2" customWidth="1"/>
    <col min="15865" max="15865" width="32" style="2" customWidth="1"/>
    <col min="15866" max="15871" width="8.7109375" style="2" customWidth="1"/>
    <col min="15872" max="16109" width="14.42578125" style="2"/>
    <col min="16110" max="16112" width="8.7109375" style="2" customWidth="1"/>
    <col min="16113" max="16113" width="14" style="2" customWidth="1"/>
    <col min="16114" max="16116" width="8.7109375" style="2" customWidth="1"/>
    <col min="16117" max="16117" width="13.85546875" style="2" customWidth="1"/>
    <col min="16118" max="16120" width="8.7109375" style="2" customWidth="1"/>
    <col min="16121" max="16121" width="32" style="2" customWidth="1"/>
    <col min="16122" max="16127" width="8.7109375" style="2" customWidth="1"/>
    <col min="16128" max="16384" width="14.42578125" style="2"/>
  </cols>
  <sheetData>
    <row r="1" spans="1:12" ht="15" customHeight="1" x14ac:dyDescent="0.25">
      <c r="A1" s="393" t="s">
        <v>45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x14ac:dyDescent="0.25">
      <c r="A2" s="401" t="s">
        <v>54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1:12" x14ac:dyDescent="0.25">
      <c r="A3" s="401" t="s">
        <v>44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</row>
    <row r="4" spans="1:12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04" t="s">
        <v>10</v>
      </c>
      <c r="B5" s="404"/>
      <c r="C5" s="404"/>
      <c r="D5" s="28"/>
      <c r="E5" s="28"/>
      <c r="F5" s="28"/>
      <c r="G5" s="28"/>
      <c r="H5" s="38" t="s">
        <v>51</v>
      </c>
      <c r="I5" s="28"/>
      <c r="J5" s="28"/>
      <c r="K5" s="28"/>
      <c r="L5" s="28"/>
    </row>
    <row r="6" spans="1:12" ht="14.25" customHeight="1" x14ac:dyDescent="0.2">
      <c r="A6" s="405"/>
      <c r="B6" s="405"/>
      <c r="C6" s="405"/>
      <c r="H6" s="39" t="s">
        <v>52</v>
      </c>
    </row>
    <row r="7" spans="1:12" x14ac:dyDescent="0.25">
      <c r="A7" s="402" t="s">
        <v>11</v>
      </c>
      <c r="B7" s="395"/>
      <c r="C7" s="395"/>
      <c r="D7" s="395"/>
      <c r="E7" s="395"/>
      <c r="F7" s="395"/>
      <c r="G7" s="403"/>
      <c r="H7" s="395" t="s">
        <v>12</v>
      </c>
      <c r="I7" s="396"/>
      <c r="J7" s="396"/>
      <c r="K7" s="396"/>
      <c r="L7" s="397"/>
    </row>
    <row r="8" spans="1:12" x14ac:dyDescent="0.25">
      <c r="A8" s="400" t="s">
        <v>13</v>
      </c>
      <c r="B8" s="400"/>
      <c r="C8" s="400"/>
      <c r="D8" s="400"/>
      <c r="E8" s="46" t="s">
        <v>14</v>
      </c>
      <c r="F8" s="44" t="e">
        <f>'1. RENCANA SKP JPT (M.I)'!D8</f>
        <v>#REF!</v>
      </c>
      <c r="G8" s="27"/>
      <c r="H8" s="375" t="s">
        <v>13</v>
      </c>
      <c r="I8" s="376"/>
      <c r="J8" s="63" t="s">
        <v>14</v>
      </c>
      <c r="K8" s="45" t="e">
        <f>'1. RENCANA SKP JPT (M.I)'!G8</f>
        <v>#REF!</v>
      </c>
      <c r="L8" s="32"/>
    </row>
    <row r="9" spans="1:12" x14ac:dyDescent="0.25">
      <c r="A9" s="400" t="s">
        <v>15</v>
      </c>
      <c r="B9" s="400"/>
      <c r="C9" s="400"/>
      <c r="D9" s="400"/>
      <c r="E9" s="46" t="s">
        <v>14</v>
      </c>
      <c r="F9" s="44" t="e">
        <f>'1. RENCANA SKP JPT (M.I)'!D9</f>
        <v>#REF!</v>
      </c>
      <c r="G9" s="27"/>
      <c r="H9" s="375" t="s">
        <v>15</v>
      </c>
      <c r="I9" s="376"/>
      <c r="J9" s="63" t="s">
        <v>14</v>
      </c>
      <c r="K9" s="45" t="e">
        <f>'1. RENCANA SKP JPT (M.I)'!G9</f>
        <v>#REF!</v>
      </c>
      <c r="L9" s="32"/>
    </row>
    <row r="10" spans="1:12" x14ac:dyDescent="0.25">
      <c r="A10" s="400" t="s">
        <v>16</v>
      </c>
      <c r="B10" s="400"/>
      <c r="C10" s="400"/>
      <c r="D10" s="400"/>
      <c r="E10" s="46" t="s">
        <v>14</v>
      </c>
      <c r="F10" s="44" t="e">
        <f>'1. RENCANA SKP JPT (M.I)'!D10</f>
        <v>#REF!</v>
      </c>
      <c r="G10" s="27"/>
      <c r="H10" s="375" t="s">
        <v>16</v>
      </c>
      <c r="I10" s="376"/>
      <c r="J10" s="63" t="s">
        <v>14</v>
      </c>
      <c r="K10" s="45" t="e">
        <f>'1. RENCANA SKP JPT (M.I)'!G10</f>
        <v>#REF!</v>
      </c>
      <c r="L10" s="36"/>
    </row>
    <row r="11" spans="1:12" x14ac:dyDescent="0.25">
      <c r="A11" s="400" t="s">
        <v>17</v>
      </c>
      <c r="B11" s="400"/>
      <c r="C11" s="400"/>
      <c r="D11" s="400"/>
      <c r="E11" s="46" t="s">
        <v>14</v>
      </c>
      <c r="F11" s="44" t="e">
        <f>'1. RENCANA SKP JPT (M.I)'!D11</f>
        <v>#REF!</v>
      </c>
      <c r="G11" s="27"/>
      <c r="H11" s="375" t="s">
        <v>17</v>
      </c>
      <c r="I11" s="376"/>
      <c r="J11" s="63" t="s">
        <v>14</v>
      </c>
      <c r="K11" s="45" t="e">
        <f>'1. RENCANA SKP JPT (M.I)'!G11</f>
        <v>#REF!</v>
      </c>
      <c r="L11" s="32"/>
    </row>
    <row r="12" spans="1:12" s="37" customFormat="1" x14ac:dyDescent="0.25">
      <c r="A12" s="400" t="s">
        <v>18</v>
      </c>
      <c r="B12" s="400"/>
      <c r="C12" s="400"/>
      <c r="D12" s="400"/>
      <c r="E12" s="46" t="s">
        <v>14</v>
      </c>
      <c r="F12" s="44" t="e">
        <f>'1. RENCANA SKP JPT (M.I)'!D12</f>
        <v>#REF!</v>
      </c>
      <c r="G12" s="27"/>
      <c r="H12" s="375" t="s">
        <v>18</v>
      </c>
      <c r="I12" s="376"/>
      <c r="J12" s="63" t="s">
        <v>14</v>
      </c>
      <c r="K12" s="45" t="e">
        <f>'1. RENCANA SKP JPT (M.I)'!G12</f>
        <v>#REF!</v>
      </c>
      <c r="L12" s="32"/>
    </row>
    <row r="13" spans="1:12" s="33" customFormat="1" ht="30" customHeight="1" x14ac:dyDescent="0.2">
      <c r="A13" s="59" t="s">
        <v>19</v>
      </c>
      <c r="B13" s="377" t="s">
        <v>20</v>
      </c>
      <c r="C13" s="378"/>
      <c r="D13" s="379"/>
      <c r="E13" s="377" t="s">
        <v>21</v>
      </c>
      <c r="F13" s="378"/>
      <c r="G13" s="378"/>
      <c r="H13" s="379"/>
      <c r="I13" s="60" t="s">
        <v>22</v>
      </c>
      <c r="J13" s="377" t="s">
        <v>46</v>
      </c>
      <c r="K13" s="398"/>
      <c r="L13" s="399"/>
    </row>
    <row r="14" spans="1:12" x14ac:dyDescent="0.25">
      <c r="A14" s="61" t="s">
        <v>23</v>
      </c>
      <c r="B14" s="391" t="s">
        <v>24</v>
      </c>
      <c r="C14" s="381"/>
      <c r="D14" s="392"/>
      <c r="E14" s="391" t="s">
        <v>25</v>
      </c>
      <c r="F14" s="381"/>
      <c r="G14" s="381"/>
      <c r="H14" s="392"/>
      <c r="I14" s="62" t="s">
        <v>26</v>
      </c>
      <c r="J14" s="388" t="s">
        <v>27</v>
      </c>
      <c r="K14" s="389"/>
      <c r="L14" s="390"/>
    </row>
    <row r="15" spans="1:12" s="12" customFormat="1" x14ac:dyDescent="0.25">
      <c r="A15" s="380" t="s">
        <v>28</v>
      </c>
      <c r="B15" s="381"/>
      <c r="C15" s="381"/>
      <c r="D15" s="381"/>
      <c r="E15" s="381"/>
      <c r="F15" s="381"/>
      <c r="G15" s="381"/>
      <c r="H15" s="381"/>
      <c r="I15" s="381"/>
      <c r="J15" s="382"/>
      <c r="K15" s="382"/>
      <c r="L15" s="383"/>
    </row>
    <row r="16" spans="1:12" s="72" customFormat="1" ht="65.25" customHeight="1" x14ac:dyDescent="0.25">
      <c r="A16" s="40">
        <v>1</v>
      </c>
      <c r="B16" s="384" t="str">
        <f>VLOOKUP(A16,'1. RENCANA SKP JPT (M.I)'!$A$16:$D$27,2,0)</f>
        <v>Persentase Penyelesaian Tindak Lanjut Hasil Reviu atas Rencana Kerja dan Anggaran</v>
      </c>
      <c r="C16" s="385"/>
      <c r="D16" s="385"/>
      <c r="E16" s="384">
        <f>VLOOKUP(A16,'1. RENCANA SKP JPT (M.I)'!$A$16:$G$28,5,0)</f>
        <v>80</v>
      </c>
      <c r="F16" s="385"/>
      <c r="G16" s="385"/>
      <c r="H16" s="386"/>
      <c r="I16" s="73">
        <f>VLOOKUP(A16,'1. RENCANA SKP JPT (M.I)'!$A$16:$H$28,8,0)</f>
        <v>3.94</v>
      </c>
      <c r="J16" s="387" t="s">
        <v>55</v>
      </c>
      <c r="K16" s="387"/>
      <c r="L16" s="387"/>
    </row>
    <row r="17" spans="1:17" s="72" customFormat="1" ht="65.25" customHeight="1" x14ac:dyDescent="0.25">
      <c r="A17" s="40">
        <v>2</v>
      </c>
      <c r="B17" s="384" t="str">
        <f>VLOOKUP(A17,'1. RENCANA SKP JPT (M.I)'!$A$16:$D$27,2,0)</f>
        <v>Rata-rata Nilai Penilaian Mandiri Pelaksanaan Reformasi Birokrasi Eselon I</v>
      </c>
      <c r="C17" s="385"/>
      <c r="D17" s="386"/>
      <c r="E17" s="384">
        <f>VLOOKUP(A17,'1. RENCANA SKP JPT (M.I)'!$A$16:$G$28,5,0)</f>
        <v>75</v>
      </c>
      <c r="F17" s="385"/>
      <c r="G17" s="385"/>
      <c r="H17" s="386"/>
      <c r="I17" s="73">
        <f>VLOOKUP(A17,'1. RENCANA SKP JPT (M.I)'!$A$16:$H$28,8,0)</f>
        <v>5.87</v>
      </c>
      <c r="J17" s="387" t="s">
        <v>55</v>
      </c>
      <c r="K17" s="387"/>
      <c r="L17" s="387"/>
    </row>
    <row r="18" spans="1:17" s="72" customFormat="1" ht="65.25" customHeight="1" x14ac:dyDescent="0.25">
      <c r="A18" s="40">
        <v>3</v>
      </c>
      <c r="B18" s="384" t="str">
        <f>VLOOKUP(A18,'1. RENCANA SKP JPT (M.I)'!$A$16:$D$27,2,0)</f>
        <v>Jumlah Eselon I yang mengimplementasikan SAKIP</v>
      </c>
      <c r="C18" s="385"/>
      <c r="D18" s="386"/>
      <c r="E18" s="384">
        <f>VLOOKUP(A18,'1. RENCANA SKP JPT (M.I)'!$A$16:$G$28,5,0)</f>
        <v>100</v>
      </c>
      <c r="F18" s="385"/>
      <c r="G18" s="385"/>
      <c r="H18" s="386"/>
      <c r="I18" s="73">
        <f>VLOOKUP(A18,'1. RENCANA SKP JPT (M.I)'!$A$16:$H$28,8,0)</f>
        <v>5.85</v>
      </c>
      <c r="J18" s="387" t="s">
        <v>55</v>
      </c>
      <c r="K18" s="387"/>
      <c r="L18" s="387"/>
    </row>
    <row r="19" spans="1:17" s="72" customFormat="1" ht="65.25" customHeight="1" x14ac:dyDescent="0.25">
      <c r="A19" s="40">
        <v>4</v>
      </c>
      <c r="B19" s="384" t="str">
        <f>VLOOKUP(A19,'1. RENCANA SKP JPT (M.I)'!$A$16:$D$27,2,0)</f>
        <v>Indeks Kapabilitas Inspektorat</v>
      </c>
      <c r="C19" s="385"/>
      <c r="D19" s="386"/>
      <c r="E19" s="384">
        <f>VLOOKUP(A19,'1. RENCANA SKP JPT (M.I)'!$A$16:$G$28,5,0)</f>
        <v>80</v>
      </c>
      <c r="F19" s="385"/>
      <c r="G19" s="385"/>
      <c r="H19" s="386"/>
      <c r="I19" s="73">
        <f>VLOOKUP(A19,'1. RENCANA SKP JPT (M.I)'!$A$16:$H$28,8,0)</f>
        <v>0.66</v>
      </c>
      <c r="J19" s="387" t="s">
        <v>55</v>
      </c>
      <c r="K19" s="387"/>
      <c r="L19" s="387"/>
    </row>
    <row r="20" spans="1:17" s="72" customFormat="1" ht="65.25" customHeight="1" x14ac:dyDescent="0.25">
      <c r="A20" s="40">
        <v>5</v>
      </c>
      <c r="B20" s="384" t="str">
        <f>VLOOKUP(A20,'1. RENCANA SKP JPT (M.I)'!$A$16:$D$27,2,0)</f>
        <v>Jumlah Laporan Pengawasan</v>
      </c>
      <c r="C20" s="385"/>
      <c r="D20" s="386"/>
      <c r="E20" s="384">
        <f>VLOOKUP(A20,'1. RENCANA SKP JPT (M.I)'!$A$16:$G$28,5,0)</f>
        <v>10</v>
      </c>
      <c r="F20" s="385"/>
      <c r="G20" s="385"/>
      <c r="H20" s="386"/>
      <c r="I20" s="73">
        <f>VLOOKUP(A20,'1. RENCANA SKP JPT (M.I)'!$A$16:$H$28,8,0)</f>
        <v>3.7</v>
      </c>
      <c r="J20" s="387" t="s">
        <v>55</v>
      </c>
      <c r="K20" s="387"/>
      <c r="L20" s="387"/>
    </row>
    <row r="21" spans="1:17" s="72" customFormat="1" ht="65.25" customHeight="1" x14ac:dyDescent="0.25">
      <c r="A21" s="40">
        <v>6</v>
      </c>
      <c r="B21" s="384" t="str">
        <f>VLOOKUP(A21,'1. RENCANA SKP JPT (M.I)'!$A$16:$D$27,2,0)</f>
        <v>F</v>
      </c>
      <c r="C21" s="385"/>
      <c r="D21" s="386"/>
      <c r="E21" s="384" t="str">
        <f>VLOOKUP(A21,'1. RENCANA SKP JPT (M.I)'!$A$16:$G$28,5,0)</f>
        <v>F</v>
      </c>
      <c r="F21" s="385"/>
      <c r="G21" s="385"/>
      <c r="H21" s="386"/>
      <c r="I21" s="73">
        <f>VLOOKUP(A21,'1. RENCANA SKP JPT (M.I)'!$A$16:$H$28,8,0)</f>
        <v>6</v>
      </c>
      <c r="J21" s="387" t="s">
        <v>55</v>
      </c>
      <c r="K21" s="387"/>
      <c r="L21" s="387"/>
    </row>
    <row r="22" spans="1:17" s="72" customFormat="1" ht="65.25" customHeight="1" x14ac:dyDescent="0.25">
      <c r="A22" s="40">
        <v>7</v>
      </c>
      <c r="B22" s="384" t="str">
        <f>VLOOKUP(A22,'1. RENCANA SKP JPT (M.I)'!$A$16:$D$27,2,0)</f>
        <v>G</v>
      </c>
      <c r="C22" s="385"/>
      <c r="D22" s="386"/>
      <c r="E22" s="384" t="str">
        <f>VLOOKUP(A22,'1. RENCANA SKP JPT (M.I)'!$A$16:$G$28,5,0)</f>
        <v>G</v>
      </c>
      <c r="F22" s="385"/>
      <c r="G22" s="385"/>
      <c r="H22" s="386"/>
      <c r="I22" s="73">
        <f>VLOOKUP(A22,'1. RENCANA SKP JPT (M.I)'!$A$16:$H$28,8,0)</f>
        <v>7</v>
      </c>
      <c r="J22" s="387" t="s">
        <v>55</v>
      </c>
      <c r="K22" s="387"/>
      <c r="L22" s="387"/>
    </row>
    <row r="23" spans="1:17" s="72" customFormat="1" ht="65.25" customHeight="1" x14ac:dyDescent="0.25">
      <c r="A23" s="40">
        <v>8</v>
      </c>
      <c r="B23" s="384" t="str">
        <f>VLOOKUP(A23,'1. RENCANA SKP JPT (M.I)'!$A$16:$D$27,2,0)</f>
        <v>H</v>
      </c>
      <c r="C23" s="385"/>
      <c r="D23" s="386"/>
      <c r="E23" s="384" t="str">
        <f>VLOOKUP(A23,'1. RENCANA SKP JPT (M.I)'!$A$16:$G$28,5,0)</f>
        <v>H</v>
      </c>
      <c r="F23" s="385"/>
      <c r="G23" s="385"/>
      <c r="H23" s="386"/>
      <c r="I23" s="73">
        <f>VLOOKUP(A23,'1. RENCANA SKP JPT (M.I)'!$A$16:$H$28,8,0)</f>
        <v>8</v>
      </c>
      <c r="J23" s="387" t="s">
        <v>55</v>
      </c>
      <c r="K23" s="387"/>
      <c r="L23" s="387"/>
    </row>
    <row r="24" spans="1:17" s="72" customFormat="1" ht="65.25" customHeight="1" x14ac:dyDescent="0.25">
      <c r="A24" s="40">
        <v>9</v>
      </c>
      <c r="B24" s="384" t="str">
        <f>VLOOKUP(A24,'1. RENCANA SKP JPT (M.I)'!$A$16:$D$27,2,0)</f>
        <v>I</v>
      </c>
      <c r="C24" s="385"/>
      <c r="D24" s="386"/>
      <c r="E24" s="384" t="str">
        <f>VLOOKUP(A24,'1. RENCANA SKP JPT (M.I)'!$A$16:$G$28,5,0)</f>
        <v>I</v>
      </c>
      <c r="F24" s="385"/>
      <c r="G24" s="385"/>
      <c r="H24" s="386"/>
      <c r="I24" s="73">
        <f>VLOOKUP(A24,'1. RENCANA SKP JPT (M.I)'!$A$16:$H$28,8,0)</f>
        <v>9</v>
      </c>
      <c r="J24" s="387" t="s">
        <v>55</v>
      </c>
      <c r="K24" s="387"/>
      <c r="L24" s="387"/>
    </row>
    <row r="25" spans="1:17" s="72" customFormat="1" ht="65.25" customHeight="1" x14ac:dyDescent="0.25">
      <c r="A25" s="40">
        <v>10</v>
      </c>
      <c r="B25" s="384" t="str">
        <f>VLOOKUP(A25,'1. RENCANA SKP JPT (M.I)'!$A$16:$D$27,2,0)</f>
        <v>J</v>
      </c>
      <c r="C25" s="385"/>
      <c r="D25" s="386"/>
      <c r="E25" s="384" t="str">
        <f>VLOOKUP(A25,'1. RENCANA SKP JPT (M.I)'!$A$16:$G$28,5,0)</f>
        <v>J</v>
      </c>
      <c r="F25" s="385"/>
      <c r="G25" s="385"/>
      <c r="H25" s="386"/>
      <c r="I25" s="73">
        <f>VLOOKUP(A25,'1. RENCANA SKP JPT (M.I)'!$A$16:$H$28,8,0)</f>
        <v>10</v>
      </c>
      <c r="J25" s="387" t="s">
        <v>55</v>
      </c>
      <c r="K25" s="387"/>
      <c r="L25" s="387"/>
    </row>
    <row r="26" spans="1:17" s="72" customFormat="1" ht="65.25" customHeight="1" x14ac:dyDescent="0.25">
      <c r="A26" s="40">
        <v>11</v>
      </c>
      <c r="B26" s="384" t="str">
        <f>VLOOKUP(A26,'1. RENCANA SKP JPT (M.I)'!$A$16:$D$27,2,0)</f>
        <v>K</v>
      </c>
      <c r="C26" s="385"/>
      <c r="D26" s="386"/>
      <c r="E26" s="384" t="str">
        <f>VLOOKUP(A26,'1. RENCANA SKP JPT (M.I)'!$A$16:$G$28,5,0)</f>
        <v>K</v>
      </c>
      <c r="F26" s="385"/>
      <c r="G26" s="385"/>
      <c r="H26" s="386"/>
      <c r="I26" s="73">
        <f>VLOOKUP(A26,'1. RENCANA SKP JPT (M.I)'!$A$16:$H$28,8,0)</f>
        <v>11</v>
      </c>
      <c r="J26" s="387" t="s">
        <v>55</v>
      </c>
      <c r="K26" s="387"/>
      <c r="L26" s="387"/>
    </row>
    <row r="27" spans="1:17" s="72" customFormat="1" ht="65.25" customHeight="1" x14ac:dyDescent="0.25">
      <c r="A27" s="40">
        <v>12</v>
      </c>
      <c r="B27" s="384" t="str">
        <f>VLOOKUP(A27,'1. RENCANA SKP JPT (M.I)'!$A$16:$D$27,2,0)</f>
        <v>L</v>
      </c>
      <c r="C27" s="385"/>
      <c r="D27" s="386"/>
      <c r="E27" s="384" t="str">
        <f>VLOOKUP(A27,'1. RENCANA SKP JPT (M.I)'!$A$16:$G$28,5,0)</f>
        <v>L</v>
      </c>
      <c r="F27" s="385"/>
      <c r="G27" s="385"/>
      <c r="H27" s="386"/>
      <c r="I27" s="73">
        <f>VLOOKUP(A27,'1. RENCANA SKP JPT (M.I)'!$A$16:$H$28,8,0)</f>
        <v>12</v>
      </c>
      <c r="J27" s="387" t="s">
        <v>55</v>
      </c>
      <c r="K27" s="387"/>
      <c r="L27" s="387"/>
    </row>
    <row r="28" spans="1:17" s="29" customFormat="1" x14ac:dyDescent="0.2">
      <c r="A28" s="35"/>
      <c r="B28" s="406"/>
      <c r="C28" s="407"/>
      <c r="D28" s="408"/>
      <c r="E28" s="406"/>
      <c r="F28" s="407"/>
      <c r="G28" s="407"/>
      <c r="H28" s="408"/>
      <c r="I28" s="34"/>
      <c r="J28" s="409"/>
      <c r="K28" s="409"/>
      <c r="L28" s="409"/>
      <c r="Q28" s="12"/>
    </row>
    <row r="29" spans="1:17" s="12" customFormat="1" x14ac:dyDescent="0.25">
      <c r="A29" s="410" t="s">
        <v>29</v>
      </c>
      <c r="B29" s="411"/>
      <c r="C29" s="411"/>
      <c r="D29" s="411"/>
      <c r="E29" s="411"/>
      <c r="F29" s="411"/>
      <c r="G29" s="411"/>
      <c r="H29" s="411"/>
      <c r="I29" s="411"/>
      <c r="J29" s="412"/>
      <c r="K29" s="412"/>
      <c r="L29" s="413"/>
    </row>
    <row r="30" spans="1:17" x14ac:dyDescent="0.2">
      <c r="A30" s="40">
        <v>1</v>
      </c>
      <c r="B30" s="369" t="str">
        <f>VLOOKUP(A30,'1. RENCANA SKP JPT (M.I)'!$A$30:$D$37,2,0)</f>
        <v>a1</v>
      </c>
      <c r="C30" s="370"/>
      <c r="D30" s="371"/>
      <c r="E30" s="369" t="str">
        <f>VLOOKUP(A30,'1. RENCANA SKP JPT (M.I)'!$A$30:$G$37,5,0)</f>
        <v>b1</v>
      </c>
      <c r="F30" s="370"/>
      <c r="G30" s="370"/>
      <c r="H30" s="371"/>
      <c r="I30" s="43">
        <f>VLOOKUP(A30,'1. RENCANA SKP JPT (M.I)'!$A$30:$H$37,8,0)</f>
        <v>1</v>
      </c>
      <c r="J30" s="372"/>
      <c r="K30" s="373"/>
      <c r="L30" s="374"/>
    </row>
    <row r="31" spans="1:17" x14ac:dyDescent="0.2">
      <c r="A31" s="40">
        <v>2</v>
      </c>
      <c r="B31" s="369" t="str">
        <f>VLOOKUP(A31,'1. RENCANA SKP JPT (M.I)'!$A$30:$D$37,2,0)</f>
        <v>a2</v>
      </c>
      <c r="C31" s="370"/>
      <c r="D31" s="371"/>
      <c r="E31" s="369" t="str">
        <f>VLOOKUP(A31,'1. RENCANA SKP JPT (M.I)'!$A$30:$G$37,5,0)</f>
        <v>b2</v>
      </c>
      <c r="F31" s="370"/>
      <c r="G31" s="370"/>
      <c r="H31" s="371"/>
      <c r="I31" s="43">
        <f>VLOOKUP(A31,'1. RENCANA SKP JPT (M.I)'!$A$30:$H$37,8,0)</f>
        <v>2</v>
      </c>
      <c r="J31" s="372"/>
      <c r="K31" s="373"/>
      <c r="L31" s="374"/>
    </row>
    <row r="32" spans="1:17" x14ac:dyDescent="0.2">
      <c r="A32" s="40">
        <v>3</v>
      </c>
      <c r="B32" s="369" t="str">
        <f>VLOOKUP(A32,'1. RENCANA SKP JPT (M.I)'!$A$30:$D$37,2,0)</f>
        <v>a3</v>
      </c>
      <c r="C32" s="370"/>
      <c r="D32" s="371"/>
      <c r="E32" s="369" t="str">
        <f>VLOOKUP(A32,'1. RENCANA SKP JPT (M.I)'!$A$30:$G$37,5,0)</f>
        <v>b3</v>
      </c>
      <c r="F32" s="370"/>
      <c r="G32" s="370"/>
      <c r="H32" s="371"/>
      <c r="I32" s="43">
        <f>VLOOKUP(A32,'1. RENCANA SKP JPT (M.I)'!$A$30:$H$37,8,0)</f>
        <v>3</v>
      </c>
      <c r="J32" s="372"/>
      <c r="K32" s="373"/>
      <c r="L32" s="374"/>
    </row>
    <row r="33" spans="1:12" s="71" customFormat="1" x14ac:dyDescent="0.2">
      <c r="A33" s="40">
        <v>4</v>
      </c>
      <c r="B33" s="369" t="str">
        <f>VLOOKUP(A33,'1. RENCANA SKP JPT (M.I)'!$A$30:$D$37,2,0)</f>
        <v>a4</v>
      </c>
      <c r="C33" s="370"/>
      <c r="D33" s="371"/>
      <c r="E33" s="369" t="str">
        <f>VLOOKUP(A33,'1. RENCANA SKP JPT (M.I)'!$A$30:$G$37,5,0)</f>
        <v>b4</v>
      </c>
      <c r="F33" s="370"/>
      <c r="G33" s="370"/>
      <c r="H33" s="371"/>
      <c r="I33" s="43">
        <f>VLOOKUP(A33,'1. RENCANA SKP JPT (M.I)'!$A$30:$H$37,8,0)</f>
        <v>4</v>
      </c>
      <c r="J33" s="372"/>
      <c r="K33" s="373"/>
      <c r="L33" s="374"/>
    </row>
    <row r="34" spans="1:12" s="71" customFormat="1" x14ac:dyDescent="0.2">
      <c r="A34" s="40">
        <v>5</v>
      </c>
      <c r="B34" s="369" t="str">
        <f>VLOOKUP(A34,'1. RENCANA SKP JPT (M.I)'!$A$30:$D$37,2,0)</f>
        <v>a5</v>
      </c>
      <c r="C34" s="370"/>
      <c r="D34" s="371"/>
      <c r="E34" s="369" t="str">
        <f>VLOOKUP(A34,'1. RENCANA SKP JPT (M.I)'!$A$30:$G$37,5,0)</f>
        <v>b5</v>
      </c>
      <c r="F34" s="370"/>
      <c r="G34" s="370"/>
      <c r="H34" s="371"/>
      <c r="I34" s="43">
        <f>VLOOKUP(A34,'1. RENCANA SKP JPT (M.I)'!$A$30:$H$37,8,0)</f>
        <v>5</v>
      </c>
      <c r="J34" s="372"/>
      <c r="K34" s="373"/>
      <c r="L34" s="374"/>
    </row>
    <row r="35" spans="1:12" s="71" customFormat="1" x14ac:dyDescent="0.2">
      <c r="A35" s="40">
        <v>6</v>
      </c>
      <c r="B35" s="369" t="str">
        <f>VLOOKUP(A35,'1. RENCANA SKP JPT (M.I)'!$A$30:$D$37,2,0)</f>
        <v>a6</v>
      </c>
      <c r="C35" s="370"/>
      <c r="D35" s="371"/>
      <c r="E35" s="369" t="str">
        <f>VLOOKUP(A35,'1. RENCANA SKP JPT (M.I)'!$A$30:$G$37,5,0)</f>
        <v>b6</v>
      </c>
      <c r="F35" s="370"/>
      <c r="G35" s="370"/>
      <c r="H35" s="371"/>
      <c r="I35" s="43">
        <f>VLOOKUP(A35,'1. RENCANA SKP JPT (M.I)'!$A$30:$H$37,8,0)</f>
        <v>6</v>
      </c>
      <c r="J35" s="372"/>
      <c r="K35" s="373"/>
      <c r="L35" s="374"/>
    </row>
    <row r="36" spans="1:12" s="71" customFormat="1" x14ac:dyDescent="0.2">
      <c r="A36" s="40">
        <v>7</v>
      </c>
      <c r="B36" s="369" t="str">
        <f>VLOOKUP(A36,'1. RENCANA SKP JPT (M.I)'!$A$30:$D$37,2,0)</f>
        <v>a7</v>
      </c>
      <c r="C36" s="370"/>
      <c r="D36" s="371"/>
      <c r="E36" s="369" t="str">
        <f>VLOOKUP(A36,'1. RENCANA SKP JPT (M.I)'!$A$30:$G$37,5,0)</f>
        <v>b7</v>
      </c>
      <c r="F36" s="370"/>
      <c r="G36" s="370"/>
      <c r="H36" s="371"/>
      <c r="I36" s="43">
        <f>VLOOKUP(A36,'1. RENCANA SKP JPT (M.I)'!$A$30:$H$37,8,0)</f>
        <v>7</v>
      </c>
      <c r="J36" s="372"/>
      <c r="K36" s="373"/>
      <c r="L36" s="374"/>
    </row>
    <row r="37" spans="1:12" s="71" customFormat="1" x14ac:dyDescent="0.2">
      <c r="A37" s="40">
        <v>8</v>
      </c>
      <c r="B37" s="369" t="str">
        <f>VLOOKUP(A37,'1. RENCANA SKP JPT (M.I)'!$A$30:$D$37,2,0)</f>
        <v>a8</v>
      </c>
      <c r="C37" s="370"/>
      <c r="D37" s="371"/>
      <c r="E37" s="369" t="str">
        <f>VLOOKUP(A37,'1. RENCANA SKP JPT (M.I)'!$A$30:$G$37,5,0)</f>
        <v>b8</v>
      </c>
      <c r="F37" s="370"/>
      <c r="G37" s="370"/>
      <c r="H37" s="371"/>
      <c r="I37" s="43">
        <f>VLOOKUP(A37,'1. RENCANA SKP JPT (M.I)'!$A$30:$H$37,8,0)</f>
        <v>8</v>
      </c>
      <c r="J37" s="372"/>
      <c r="K37" s="373"/>
      <c r="L37" s="374"/>
    </row>
    <row r="38" spans="1:12" ht="15.75" customHeight="1" x14ac:dyDescent="0.2"/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87">
    <mergeCell ref="B28:D28"/>
    <mergeCell ref="E28:H28"/>
    <mergeCell ref="J28:L28"/>
    <mergeCell ref="B31:D31"/>
    <mergeCell ref="E31:H31"/>
    <mergeCell ref="A29:L29"/>
    <mergeCell ref="B32:D32"/>
    <mergeCell ref="E32:H32"/>
    <mergeCell ref="J30:L30"/>
    <mergeCell ref="B30:D30"/>
    <mergeCell ref="E30:H30"/>
    <mergeCell ref="J31:L31"/>
    <mergeCell ref="J32:L32"/>
    <mergeCell ref="B24:D24"/>
    <mergeCell ref="E24:H24"/>
    <mergeCell ref="J24:L24"/>
    <mergeCell ref="B27:D27"/>
    <mergeCell ref="E27:H27"/>
    <mergeCell ref="J27:L27"/>
    <mergeCell ref="B25:D25"/>
    <mergeCell ref="E25:H25"/>
    <mergeCell ref="J25:L25"/>
    <mergeCell ref="B26:D26"/>
    <mergeCell ref="E26:H26"/>
    <mergeCell ref="J26:L26"/>
    <mergeCell ref="B22:D22"/>
    <mergeCell ref="E22:H22"/>
    <mergeCell ref="J22:L22"/>
    <mergeCell ref="B23:D23"/>
    <mergeCell ref="E23:H23"/>
    <mergeCell ref="J23:L23"/>
    <mergeCell ref="B19:D19"/>
    <mergeCell ref="E19:H19"/>
    <mergeCell ref="J19:L19"/>
    <mergeCell ref="B21:D21"/>
    <mergeCell ref="E21:H21"/>
    <mergeCell ref="J21:L21"/>
    <mergeCell ref="B17:D17"/>
    <mergeCell ref="E17:H17"/>
    <mergeCell ref="J17:L17"/>
    <mergeCell ref="B18:D18"/>
    <mergeCell ref="E18:H18"/>
    <mergeCell ref="J18:L18"/>
    <mergeCell ref="A1:L1"/>
    <mergeCell ref="H7:L7"/>
    <mergeCell ref="J13:L13"/>
    <mergeCell ref="A12:D12"/>
    <mergeCell ref="A8:D8"/>
    <mergeCell ref="A9:D9"/>
    <mergeCell ref="A2:L2"/>
    <mergeCell ref="A3:L3"/>
    <mergeCell ref="A7:G7"/>
    <mergeCell ref="A5:C6"/>
    <mergeCell ref="H12:I12"/>
    <mergeCell ref="A10:D10"/>
    <mergeCell ref="A11:D11"/>
    <mergeCell ref="H8:I8"/>
    <mergeCell ref="H9:I9"/>
    <mergeCell ref="H10:I10"/>
    <mergeCell ref="B33:D33"/>
    <mergeCell ref="E33:H33"/>
    <mergeCell ref="H11:I11"/>
    <mergeCell ref="B13:D13"/>
    <mergeCell ref="E13:H13"/>
    <mergeCell ref="A15:L15"/>
    <mergeCell ref="B16:D16"/>
    <mergeCell ref="E16:H16"/>
    <mergeCell ref="J16:L16"/>
    <mergeCell ref="J14:L14"/>
    <mergeCell ref="B14:D14"/>
    <mergeCell ref="E14:H14"/>
    <mergeCell ref="B20:D20"/>
    <mergeCell ref="J33:L33"/>
    <mergeCell ref="E20:H20"/>
    <mergeCell ref="J20:L20"/>
    <mergeCell ref="B34:D34"/>
    <mergeCell ref="E34:H34"/>
    <mergeCell ref="J34:L34"/>
    <mergeCell ref="B35:D35"/>
    <mergeCell ref="E35:H35"/>
    <mergeCell ref="J35:L35"/>
    <mergeCell ref="B36:D36"/>
    <mergeCell ref="E36:H36"/>
    <mergeCell ref="J36:L36"/>
    <mergeCell ref="B37:D37"/>
    <mergeCell ref="E37:H37"/>
    <mergeCell ref="J37:L37"/>
  </mergeCells>
  <pageMargins left="0.7" right="0.7" top="0.75" bottom="0.75" header="0" footer="0"/>
  <pageSetup orientation="landscape" r:id="rId1"/>
  <ignoredErrors>
    <ignoredError sqref="A14:L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J1002"/>
  <sheetViews>
    <sheetView topLeftCell="D11" zoomScale="120" zoomScaleNormal="120" workbookViewId="0">
      <selection activeCell="J34" sqref="J34"/>
    </sheetView>
  </sheetViews>
  <sheetFormatPr defaultColWidth="14.42578125" defaultRowHeight="15" customHeight="1" x14ac:dyDescent="0.2"/>
  <cols>
    <col min="1" max="1" width="5.42578125" style="2" customWidth="1"/>
    <col min="2" max="2" width="10.85546875" style="2" customWidth="1"/>
    <col min="3" max="3" width="30.140625" style="2" customWidth="1"/>
    <col min="4" max="4" width="24.7109375" style="2" customWidth="1"/>
    <col min="5" max="5" width="29.42578125" style="2" customWidth="1"/>
    <col min="6" max="6" width="32.5703125" style="2" customWidth="1"/>
    <col min="7" max="8" width="8.7109375" style="2" customWidth="1"/>
    <col min="9" max="9" width="8.7109375" style="79" customWidth="1"/>
    <col min="10" max="10" width="9.140625" style="2" customWidth="1"/>
    <col min="11" max="16" width="8.7109375" style="2" customWidth="1"/>
    <col min="17" max="246" width="14.42578125" style="2"/>
    <col min="247" max="247" width="5.42578125" style="2" customWidth="1"/>
    <col min="248" max="248" width="19.140625" style="2" customWidth="1"/>
    <col min="249" max="249" width="2.85546875" style="2" customWidth="1"/>
    <col min="250" max="250" width="30.140625" style="2" customWidth="1"/>
    <col min="251" max="253" width="8.7109375" style="2" customWidth="1"/>
    <col min="254" max="254" width="20.5703125" style="2" customWidth="1"/>
    <col min="255" max="255" width="3.5703125" style="2" customWidth="1"/>
    <col min="256" max="272" width="8.7109375" style="2" customWidth="1"/>
    <col min="273" max="502" width="14.42578125" style="2"/>
    <col min="503" max="503" width="5.42578125" style="2" customWidth="1"/>
    <col min="504" max="504" width="19.140625" style="2" customWidth="1"/>
    <col min="505" max="505" width="2.85546875" style="2" customWidth="1"/>
    <col min="506" max="506" width="30.140625" style="2" customWidth="1"/>
    <col min="507" max="509" width="8.7109375" style="2" customWidth="1"/>
    <col min="510" max="510" width="20.5703125" style="2" customWidth="1"/>
    <col min="511" max="511" width="3.5703125" style="2" customWidth="1"/>
    <col min="512" max="528" width="8.7109375" style="2" customWidth="1"/>
    <col min="529" max="758" width="14.42578125" style="2"/>
    <col min="759" max="759" width="5.42578125" style="2" customWidth="1"/>
    <col min="760" max="760" width="19.140625" style="2" customWidth="1"/>
    <col min="761" max="761" width="2.85546875" style="2" customWidth="1"/>
    <col min="762" max="762" width="30.140625" style="2" customWidth="1"/>
    <col min="763" max="765" width="8.7109375" style="2" customWidth="1"/>
    <col min="766" max="766" width="20.5703125" style="2" customWidth="1"/>
    <col min="767" max="767" width="3.5703125" style="2" customWidth="1"/>
    <col min="768" max="784" width="8.7109375" style="2" customWidth="1"/>
    <col min="785" max="1014" width="14.42578125" style="2"/>
    <col min="1015" max="1015" width="5.42578125" style="2" customWidth="1"/>
    <col min="1016" max="1016" width="19.140625" style="2" customWidth="1"/>
    <col min="1017" max="1017" width="2.85546875" style="2" customWidth="1"/>
    <col min="1018" max="1018" width="30.140625" style="2" customWidth="1"/>
    <col min="1019" max="1021" width="8.7109375" style="2" customWidth="1"/>
    <col min="1022" max="1022" width="20.5703125" style="2" customWidth="1"/>
    <col min="1023" max="1023" width="3.5703125" style="2" customWidth="1"/>
    <col min="1024" max="1040" width="8.7109375" style="2" customWidth="1"/>
    <col min="1041" max="1270" width="14.42578125" style="2"/>
    <col min="1271" max="1271" width="5.42578125" style="2" customWidth="1"/>
    <col min="1272" max="1272" width="19.140625" style="2" customWidth="1"/>
    <col min="1273" max="1273" width="2.85546875" style="2" customWidth="1"/>
    <col min="1274" max="1274" width="30.140625" style="2" customWidth="1"/>
    <col min="1275" max="1277" width="8.7109375" style="2" customWidth="1"/>
    <col min="1278" max="1278" width="20.5703125" style="2" customWidth="1"/>
    <col min="1279" max="1279" width="3.5703125" style="2" customWidth="1"/>
    <col min="1280" max="1296" width="8.7109375" style="2" customWidth="1"/>
    <col min="1297" max="1526" width="14.42578125" style="2"/>
    <col min="1527" max="1527" width="5.42578125" style="2" customWidth="1"/>
    <col min="1528" max="1528" width="19.140625" style="2" customWidth="1"/>
    <col min="1529" max="1529" width="2.85546875" style="2" customWidth="1"/>
    <col min="1530" max="1530" width="30.140625" style="2" customWidth="1"/>
    <col min="1531" max="1533" width="8.7109375" style="2" customWidth="1"/>
    <col min="1534" max="1534" width="20.5703125" style="2" customWidth="1"/>
    <col min="1535" max="1535" width="3.5703125" style="2" customWidth="1"/>
    <col min="1536" max="1552" width="8.7109375" style="2" customWidth="1"/>
    <col min="1553" max="1782" width="14.42578125" style="2"/>
    <col min="1783" max="1783" width="5.42578125" style="2" customWidth="1"/>
    <col min="1784" max="1784" width="19.140625" style="2" customWidth="1"/>
    <col min="1785" max="1785" width="2.85546875" style="2" customWidth="1"/>
    <col min="1786" max="1786" width="30.140625" style="2" customWidth="1"/>
    <col min="1787" max="1789" width="8.7109375" style="2" customWidth="1"/>
    <col min="1790" max="1790" width="20.5703125" style="2" customWidth="1"/>
    <col min="1791" max="1791" width="3.5703125" style="2" customWidth="1"/>
    <col min="1792" max="1808" width="8.7109375" style="2" customWidth="1"/>
    <col min="1809" max="2038" width="14.42578125" style="2"/>
    <col min="2039" max="2039" width="5.42578125" style="2" customWidth="1"/>
    <col min="2040" max="2040" width="19.140625" style="2" customWidth="1"/>
    <col min="2041" max="2041" width="2.85546875" style="2" customWidth="1"/>
    <col min="2042" max="2042" width="30.140625" style="2" customWidth="1"/>
    <col min="2043" max="2045" width="8.7109375" style="2" customWidth="1"/>
    <col min="2046" max="2046" width="20.5703125" style="2" customWidth="1"/>
    <col min="2047" max="2047" width="3.5703125" style="2" customWidth="1"/>
    <col min="2048" max="2064" width="8.7109375" style="2" customWidth="1"/>
    <col min="2065" max="2294" width="14.42578125" style="2"/>
    <col min="2295" max="2295" width="5.42578125" style="2" customWidth="1"/>
    <col min="2296" max="2296" width="19.140625" style="2" customWidth="1"/>
    <col min="2297" max="2297" width="2.85546875" style="2" customWidth="1"/>
    <col min="2298" max="2298" width="30.140625" style="2" customWidth="1"/>
    <col min="2299" max="2301" width="8.7109375" style="2" customWidth="1"/>
    <col min="2302" max="2302" width="20.5703125" style="2" customWidth="1"/>
    <col min="2303" max="2303" width="3.5703125" style="2" customWidth="1"/>
    <col min="2304" max="2320" width="8.7109375" style="2" customWidth="1"/>
    <col min="2321" max="2550" width="14.42578125" style="2"/>
    <col min="2551" max="2551" width="5.42578125" style="2" customWidth="1"/>
    <col min="2552" max="2552" width="19.140625" style="2" customWidth="1"/>
    <col min="2553" max="2553" width="2.85546875" style="2" customWidth="1"/>
    <col min="2554" max="2554" width="30.140625" style="2" customWidth="1"/>
    <col min="2555" max="2557" width="8.7109375" style="2" customWidth="1"/>
    <col min="2558" max="2558" width="20.5703125" style="2" customWidth="1"/>
    <col min="2559" max="2559" width="3.5703125" style="2" customWidth="1"/>
    <col min="2560" max="2576" width="8.7109375" style="2" customWidth="1"/>
    <col min="2577" max="2806" width="14.42578125" style="2"/>
    <col min="2807" max="2807" width="5.42578125" style="2" customWidth="1"/>
    <col min="2808" max="2808" width="19.140625" style="2" customWidth="1"/>
    <col min="2809" max="2809" width="2.85546875" style="2" customWidth="1"/>
    <col min="2810" max="2810" width="30.140625" style="2" customWidth="1"/>
    <col min="2811" max="2813" width="8.7109375" style="2" customWidth="1"/>
    <col min="2814" max="2814" width="20.5703125" style="2" customWidth="1"/>
    <col min="2815" max="2815" width="3.5703125" style="2" customWidth="1"/>
    <col min="2816" max="2832" width="8.7109375" style="2" customWidth="1"/>
    <col min="2833" max="3062" width="14.42578125" style="2"/>
    <col min="3063" max="3063" width="5.42578125" style="2" customWidth="1"/>
    <col min="3064" max="3064" width="19.140625" style="2" customWidth="1"/>
    <col min="3065" max="3065" width="2.85546875" style="2" customWidth="1"/>
    <col min="3066" max="3066" width="30.140625" style="2" customWidth="1"/>
    <col min="3067" max="3069" width="8.7109375" style="2" customWidth="1"/>
    <col min="3070" max="3070" width="20.5703125" style="2" customWidth="1"/>
    <col min="3071" max="3071" width="3.5703125" style="2" customWidth="1"/>
    <col min="3072" max="3088" width="8.7109375" style="2" customWidth="1"/>
    <col min="3089" max="3318" width="14.42578125" style="2"/>
    <col min="3319" max="3319" width="5.42578125" style="2" customWidth="1"/>
    <col min="3320" max="3320" width="19.140625" style="2" customWidth="1"/>
    <col min="3321" max="3321" width="2.85546875" style="2" customWidth="1"/>
    <col min="3322" max="3322" width="30.140625" style="2" customWidth="1"/>
    <col min="3323" max="3325" width="8.7109375" style="2" customWidth="1"/>
    <col min="3326" max="3326" width="20.5703125" style="2" customWidth="1"/>
    <col min="3327" max="3327" width="3.5703125" style="2" customWidth="1"/>
    <col min="3328" max="3344" width="8.7109375" style="2" customWidth="1"/>
    <col min="3345" max="3574" width="14.42578125" style="2"/>
    <col min="3575" max="3575" width="5.42578125" style="2" customWidth="1"/>
    <col min="3576" max="3576" width="19.140625" style="2" customWidth="1"/>
    <col min="3577" max="3577" width="2.85546875" style="2" customWidth="1"/>
    <col min="3578" max="3578" width="30.140625" style="2" customWidth="1"/>
    <col min="3579" max="3581" width="8.7109375" style="2" customWidth="1"/>
    <col min="3582" max="3582" width="20.5703125" style="2" customWidth="1"/>
    <col min="3583" max="3583" width="3.5703125" style="2" customWidth="1"/>
    <col min="3584" max="3600" width="8.7109375" style="2" customWidth="1"/>
    <col min="3601" max="3830" width="14.42578125" style="2"/>
    <col min="3831" max="3831" width="5.42578125" style="2" customWidth="1"/>
    <col min="3832" max="3832" width="19.140625" style="2" customWidth="1"/>
    <col min="3833" max="3833" width="2.85546875" style="2" customWidth="1"/>
    <col min="3834" max="3834" width="30.140625" style="2" customWidth="1"/>
    <col min="3835" max="3837" width="8.7109375" style="2" customWidth="1"/>
    <col min="3838" max="3838" width="20.5703125" style="2" customWidth="1"/>
    <col min="3839" max="3839" width="3.5703125" style="2" customWidth="1"/>
    <col min="3840" max="3856" width="8.7109375" style="2" customWidth="1"/>
    <col min="3857" max="4086" width="14.42578125" style="2"/>
    <col min="4087" max="4087" width="5.42578125" style="2" customWidth="1"/>
    <col min="4088" max="4088" width="19.140625" style="2" customWidth="1"/>
    <col min="4089" max="4089" width="2.85546875" style="2" customWidth="1"/>
    <col min="4090" max="4090" width="30.140625" style="2" customWidth="1"/>
    <col min="4091" max="4093" width="8.7109375" style="2" customWidth="1"/>
    <col min="4094" max="4094" width="20.5703125" style="2" customWidth="1"/>
    <col min="4095" max="4095" width="3.5703125" style="2" customWidth="1"/>
    <col min="4096" max="4112" width="8.7109375" style="2" customWidth="1"/>
    <col min="4113" max="4342" width="14.42578125" style="2"/>
    <col min="4343" max="4343" width="5.42578125" style="2" customWidth="1"/>
    <col min="4344" max="4344" width="19.140625" style="2" customWidth="1"/>
    <col min="4345" max="4345" width="2.85546875" style="2" customWidth="1"/>
    <col min="4346" max="4346" width="30.140625" style="2" customWidth="1"/>
    <col min="4347" max="4349" width="8.7109375" style="2" customWidth="1"/>
    <col min="4350" max="4350" width="20.5703125" style="2" customWidth="1"/>
    <col min="4351" max="4351" width="3.5703125" style="2" customWidth="1"/>
    <col min="4352" max="4368" width="8.7109375" style="2" customWidth="1"/>
    <col min="4369" max="4598" width="14.42578125" style="2"/>
    <col min="4599" max="4599" width="5.42578125" style="2" customWidth="1"/>
    <col min="4600" max="4600" width="19.140625" style="2" customWidth="1"/>
    <col min="4601" max="4601" width="2.85546875" style="2" customWidth="1"/>
    <col min="4602" max="4602" width="30.140625" style="2" customWidth="1"/>
    <col min="4603" max="4605" width="8.7109375" style="2" customWidth="1"/>
    <col min="4606" max="4606" width="20.5703125" style="2" customWidth="1"/>
    <col min="4607" max="4607" width="3.5703125" style="2" customWidth="1"/>
    <col min="4608" max="4624" width="8.7109375" style="2" customWidth="1"/>
    <col min="4625" max="4854" width="14.42578125" style="2"/>
    <col min="4855" max="4855" width="5.42578125" style="2" customWidth="1"/>
    <col min="4856" max="4856" width="19.140625" style="2" customWidth="1"/>
    <col min="4857" max="4857" width="2.85546875" style="2" customWidth="1"/>
    <col min="4858" max="4858" width="30.140625" style="2" customWidth="1"/>
    <col min="4859" max="4861" width="8.7109375" style="2" customWidth="1"/>
    <col min="4862" max="4862" width="20.5703125" style="2" customWidth="1"/>
    <col min="4863" max="4863" width="3.5703125" style="2" customWidth="1"/>
    <col min="4864" max="4880" width="8.7109375" style="2" customWidth="1"/>
    <col min="4881" max="5110" width="14.42578125" style="2"/>
    <col min="5111" max="5111" width="5.42578125" style="2" customWidth="1"/>
    <col min="5112" max="5112" width="19.140625" style="2" customWidth="1"/>
    <col min="5113" max="5113" width="2.85546875" style="2" customWidth="1"/>
    <col min="5114" max="5114" width="30.140625" style="2" customWidth="1"/>
    <col min="5115" max="5117" width="8.7109375" style="2" customWidth="1"/>
    <col min="5118" max="5118" width="20.5703125" style="2" customWidth="1"/>
    <col min="5119" max="5119" width="3.5703125" style="2" customWidth="1"/>
    <col min="5120" max="5136" width="8.7109375" style="2" customWidth="1"/>
    <col min="5137" max="5366" width="14.42578125" style="2"/>
    <col min="5367" max="5367" width="5.42578125" style="2" customWidth="1"/>
    <col min="5368" max="5368" width="19.140625" style="2" customWidth="1"/>
    <col min="5369" max="5369" width="2.85546875" style="2" customWidth="1"/>
    <col min="5370" max="5370" width="30.140625" style="2" customWidth="1"/>
    <col min="5371" max="5373" width="8.7109375" style="2" customWidth="1"/>
    <col min="5374" max="5374" width="20.5703125" style="2" customWidth="1"/>
    <col min="5375" max="5375" width="3.5703125" style="2" customWidth="1"/>
    <col min="5376" max="5392" width="8.7109375" style="2" customWidth="1"/>
    <col min="5393" max="5622" width="14.42578125" style="2"/>
    <col min="5623" max="5623" width="5.42578125" style="2" customWidth="1"/>
    <col min="5624" max="5624" width="19.140625" style="2" customWidth="1"/>
    <col min="5625" max="5625" width="2.85546875" style="2" customWidth="1"/>
    <col min="5626" max="5626" width="30.140625" style="2" customWidth="1"/>
    <col min="5627" max="5629" width="8.7109375" style="2" customWidth="1"/>
    <col min="5630" max="5630" width="20.5703125" style="2" customWidth="1"/>
    <col min="5631" max="5631" width="3.5703125" style="2" customWidth="1"/>
    <col min="5632" max="5648" width="8.7109375" style="2" customWidth="1"/>
    <col min="5649" max="5878" width="14.42578125" style="2"/>
    <col min="5879" max="5879" width="5.42578125" style="2" customWidth="1"/>
    <col min="5880" max="5880" width="19.140625" style="2" customWidth="1"/>
    <col min="5881" max="5881" width="2.85546875" style="2" customWidth="1"/>
    <col min="5882" max="5882" width="30.140625" style="2" customWidth="1"/>
    <col min="5883" max="5885" width="8.7109375" style="2" customWidth="1"/>
    <col min="5886" max="5886" width="20.5703125" style="2" customWidth="1"/>
    <col min="5887" max="5887" width="3.5703125" style="2" customWidth="1"/>
    <col min="5888" max="5904" width="8.7109375" style="2" customWidth="1"/>
    <col min="5905" max="6134" width="14.42578125" style="2"/>
    <col min="6135" max="6135" width="5.42578125" style="2" customWidth="1"/>
    <col min="6136" max="6136" width="19.140625" style="2" customWidth="1"/>
    <col min="6137" max="6137" width="2.85546875" style="2" customWidth="1"/>
    <col min="6138" max="6138" width="30.140625" style="2" customWidth="1"/>
    <col min="6139" max="6141" width="8.7109375" style="2" customWidth="1"/>
    <col min="6142" max="6142" width="20.5703125" style="2" customWidth="1"/>
    <col min="6143" max="6143" width="3.5703125" style="2" customWidth="1"/>
    <col min="6144" max="6160" width="8.7109375" style="2" customWidth="1"/>
    <col min="6161" max="6390" width="14.42578125" style="2"/>
    <col min="6391" max="6391" width="5.42578125" style="2" customWidth="1"/>
    <col min="6392" max="6392" width="19.140625" style="2" customWidth="1"/>
    <col min="6393" max="6393" width="2.85546875" style="2" customWidth="1"/>
    <col min="6394" max="6394" width="30.140625" style="2" customWidth="1"/>
    <col min="6395" max="6397" width="8.7109375" style="2" customWidth="1"/>
    <col min="6398" max="6398" width="20.5703125" style="2" customWidth="1"/>
    <col min="6399" max="6399" width="3.5703125" style="2" customWidth="1"/>
    <col min="6400" max="6416" width="8.7109375" style="2" customWidth="1"/>
    <col min="6417" max="6646" width="14.42578125" style="2"/>
    <col min="6647" max="6647" width="5.42578125" style="2" customWidth="1"/>
    <col min="6648" max="6648" width="19.140625" style="2" customWidth="1"/>
    <col min="6649" max="6649" width="2.85546875" style="2" customWidth="1"/>
    <col min="6650" max="6650" width="30.140625" style="2" customWidth="1"/>
    <col min="6651" max="6653" width="8.7109375" style="2" customWidth="1"/>
    <col min="6654" max="6654" width="20.5703125" style="2" customWidth="1"/>
    <col min="6655" max="6655" width="3.5703125" style="2" customWidth="1"/>
    <col min="6656" max="6672" width="8.7109375" style="2" customWidth="1"/>
    <col min="6673" max="6902" width="14.42578125" style="2"/>
    <col min="6903" max="6903" width="5.42578125" style="2" customWidth="1"/>
    <col min="6904" max="6904" width="19.140625" style="2" customWidth="1"/>
    <col min="6905" max="6905" width="2.85546875" style="2" customWidth="1"/>
    <col min="6906" max="6906" width="30.140625" style="2" customWidth="1"/>
    <col min="6907" max="6909" width="8.7109375" style="2" customWidth="1"/>
    <col min="6910" max="6910" width="20.5703125" style="2" customWidth="1"/>
    <col min="6911" max="6911" width="3.5703125" style="2" customWidth="1"/>
    <col min="6912" max="6928" width="8.7109375" style="2" customWidth="1"/>
    <col min="6929" max="7158" width="14.42578125" style="2"/>
    <col min="7159" max="7159" width="5.42578125" style="2" customWidth="1"/>
    <col min="7160" max="7160" width="19.140625" style="2" customWidth="1"/>
    <col min="7161" max="7161" width="2.85546875" style="2" customWidth="1"/>
    <col min="7162" max="7162" width="30.140625" style="2" customWidth="1"/>
    <col min="7163" max="7165" width="8.7109375" style="2" customWidth="1"/>
    <col min="7166" max="7166" width="20.5703125" style="2" customWidth="1"/>
    <col min="7167" max="7167" width="3.5703125" style="2" customWidth="1"/>
    <col min="7168" max="7184" width="8.7109375" style="2" customWidth="1"/>
    <col min="7185" max="7414" width="14.42578125" style="2"/>
    <col min="7415" max="7415" width="5.42578125" style="2" customWidth="1"/>
    <col min="7416" max="7416" width="19.140625" style="2" customWidth="1"/>
    <col min="7417" max="7417" width="2.85546875" style="2" customWidth="1"/>
    <col min="7418" max="7418" width="30.140625" style="2" customWidth="1"/>
    <col min="7419" max="7421" width="8.7109375" style="2" customWidth="1"/>
    <col min="7422" max="7422" width="20.5703125" style="2" customWidth="1"/>
    <col min="7423" max="7423" width="3.5703125" style="2" customWidth="1"/>
    <col min="7424" max="7440" width="8.7109375" style="2" customWidth="1"/>
    <col min="7441" max="7670" width="14.42578125" style="2"/>
    <col min="7671" max="7671" width="5.42578125" style="2" customWidth="1"/>
    <col min="7672" max="7672" width="19.140625" style="2" customWidth="1"/>
    <col min="7673" max="7673" width="2.85546875" style="2" customWidth="1"/>
    <col min="7674" max="7674" width="30.140625" style="2" customWidth="1"/>
    <col min="7675" max="7677" width="8.7109375" style="2" customWidth="1"/>
    <col min="7678" max="7678" width="20.5703125" style="2" customWidth="1"/>
    <col min="7679" max="7679" width="3.5703125" style="2" customWidth="1"/>
    <col min="7680" max="7696" width="8.7109375" style="2" customWidth="1"/>
    <col min="7697" max="7926" width="14.42578125" style="2"/>
    <col min="7927" max="7927" width="5.42578125" style="2" customWidth="1"/>
    <col min="7928" max="7928" width="19.140625" style="2" customWidth="1"/>
    <col min="7929" max="7929" width="2.85546875" style="2" customWidth="1"/>
    <col min="7930" max="7930" width="30.140625" style="2" customWidth="1"/>
    <col min="7931" max="7933" width="8.7109375" style="2" customWidth="1"/>
    <col min="7934" max="7934" width="20.5703125" style="2" customWidth="1"/>
    <col min="7935" max="7935" width="3.5703125" style="2" customWidth="1"/>
    <col min="7936" max="7952" width="8.7109375" style="2" customWidth="1"/>
    <col min="7953" max="8182" width="14.42578125" style="2"/>
    <col min="8183" max="8183" width="5.42578125" style="2" customWidth="1"/>
    <col min="8184" max="8184" width="19.140625" style="2" customWidth="1"/>
    <col min="8185" max="8185" width="2.85546875" style="2" customWidth="1"/>
    <col min="8186" max="8186" width="30.140625" style="2" customWidth="1"/>
    <col min="8187" max="8189" width="8.7109375" style="2" customWidth="1"/>
    <col min="8190" max="8190" width="20.5703125" style="2" customWidth="1"/>
    <col min="8191" max="8191" width="3.5703125" style="2" customWidth="1"/>
    <col min="8192" max="8208" width="8.7109375" style="2" customWidth="1"/>
    <col min="8209" max="8438" width="14.42578125" style="2"/>
    <col min="8439" max="8439" width="5.42578125" style="2" customWidth="1"/>
    <col min="8440" max="8440" width="19.140625" style="2" customWidth="1"/>
    <col min="8441" max="8441" width="2.85546875" style="2" customWidth="1"/>
    <col min="8442" max="8442" width="30.140625" style="2" customWidth="1"/>
    <col min="8443" max="8445" width="8.7109375" style="2" customWidth="1"/>
    <col min="8446" max="8446" width="20.5703125" style="2" customWidth="1"/>
    <col min="8447" max="8447" width="3.5703125" style="2" customWidth="1"/>
    <col min="8448" max="8464" width="8.7109375" style="2" customWidth="1"/>
    <col min="8465" max="8694" width="14.42578125" style="2"/>
    <col min="8695" max="8695" width="5.42578125" style="2" customWidth="1"/>
    <col min="8696" max="8696" width="19.140625" style="2" customWidth="1"/>
    <col min="8697" max="8697" width="2.85546875" style="2" customWidth="1"/>
    <col min="8698" max="8698" width="30.140625" style="2" customWidth="1"/>
    <col min="8699" max="8701" width="8.7109375" style="2" customWidth="1"/>
    <col min="8702" max="8702" width="20.5703125" style="2" customWidth="1"/>
    <col min="8703" max="8703" width="3.5703125" style="2" customWidth="1"/>
    <col min="8704" max="8720" width="8.7109375" style="2" customWidth="1"/>
    <col min="8721" max="8950" width="14.42578125" style="2"/>
    <col min="8951" max="8951" width="5.42578125" style="2" customWidth="1"/>
    <col min="8952" max="8952" width="19.140625" style="2" customWidth="1"/>
    <col min="8953" max="8953" width="2.85546875" style="2" customWidth="1"/>
    <col min="8954" max="8954" width="30.140625" style="2" customWidth="1"/>
    <col min="8955" max="8957" width="8.7109375" style="2" customWidth="1"/>
    <col min="8958" max="8958" width="20.5703125" style="2" customWidth="1"/>
    <col min="8959" max="8959" width="3.5703125" style="2" customWidth="1"/>
    <col min="8960" max="8976" width="8.7109375" style="2" customWidth="1"/>
    <col min="8977" max="9206" width="14.42578125" style="2"/>
    <col min="9207" max="9207" width="5.42578125" style="2" customWidth="1"/>
    <col min="9208" max="9208" width="19.140625" style="2" customWidth="1"/>
    <col min="9209" max="9209" width="2.85546875" style="2" customWidth="1"/>
    <col min="9210" max="9210" width="30.140625" style="2" customWidth="1"/>
    <col min="9211" max="9213" width="8.7109375" style="2" customWidth="1"/>
    <col min="9214" max="9214" width="20.5703125" style="2" customWidth="1"/>
    <col min="9215" max="9215" width="3.5703125" style="2" customWidth="1"/>
    <col min="9216" max="9232" width="8.7109375" style="2" customWidth="1"/>
    <col min="9233" max="9462" width="14.42578125" style="2"/>
    <col min="9463" max="9463" width="5.42578125" style="2" customWidth="1"/>
    <col min="9464" max="9464" width="19.140625" style="2" customWidth="1"/>
    <col min="9465" max="9465" width="2.85546875" style="2" customWidth="1"/>
    <col min="9466" max="9466" width="30.140625" style="2" customWidth="1"/>
    <col min="9467" max="9469" width="8.7109375" style="2" customWidth="1"/>
    <col min="9470" max="9470" width="20.5703125" style="2" customWidth="1"/>
    <col min="9471" max="9471" width="3.5703125" style="2" customWidth="1"/>
    <col min="9472" max="9488" width="8.7109375" style="2" customWidth="1"/>
    <col min="9489" max="9718" width="14.42578125" style="2"/>
    <col min="9719" max="9719" width="5.42578125" style="2" customWidth="1"/>
    <col min="9720" max="9720" width="19.140625" style="2" customWidth="1"/>
    <col min="9721" max="9721" width="2.85546875" style="2" customWidth="1"/>
    <col min="9722" max="9722" width="30.140625" style="2" customWidth="1"/>
    <col min="9723" max="9725" width="8.7109375" style="2" customWidth="1"/>
    <col min="9726" max="9726" width="20.5703125" style="2" customWidth="1"/>
    <col min="9727" max="9727" width="3.5703125" style="2" customWidth="1"/>
    <col min="9728" max="9744" width="8.7109375" style="2" customWidth="1"/>
    <col min="9745" max="9974" width="14.42578125" style="2"/>
    <col min="9975" max="9975" width="5.42578125" style="2" customWidth="1"/>
    <col min="9976" max="9976" width="19.140625" style="2" customWidth="1"/>
    <col min="9977" max="9977" width="2.85546875" style="2" customWidth="1"/>
    <col min="9978" max="9978" width="30.140625" style="2" customWidth="1"/>
    <col min="9979" max="9981" width="8.7109375" style="2" customWidth="1"/>
    <col min="9982" max="9982" width="20.5703125" style="2" customWidth="1"/>
    <col min="9983" max="9983" width="3.5703125" style="2" customWidth="1"/>
    <col min="9984" max="10000" width="8.7109375" style="2" customWidth="1"/>
    <col min="10001" max="10230" width="14.42578125" style="2"/>
    <col min="10231" max="10231" width="5.42578125" style="2" customWidth="1"/>
    <col min="10232" max="10232" width="19.140625" style="2" customWidth="1"/>
    <col min="10233" max="10233" width="2.85546875" style="2" customWidth="1"/>
    <col min="10234" max="10234" width="30.140625" style="2" customWidth="1"/>
    <col min="10235" max="10237" width="8.7109375" style="2" customWidth="1"/>
    <col min="10238" max="10238" width="20.5703125" style="2" customWidth="1"/>
    <col min="10239" max="10239" width="3.5703125" style="2" customWidth="1"/>
    <col min="10240" max="10256" width="8.7109375" style="2" customWidth="1"/>
    <col min="10257" max="10486" width="14.42578125" style="2"/>
    <col min="10487" max="10487" width="5.42578125" style="2" customWidth="1"/>
    <col min="10488" max="10488" width="19.140625" style="2" customWidth="1"/>
    <col min="10489" max="10489" width="2.85546875" style="2" customWidth="1"/>
    <col min="10490" max="10490" width="30.140625" style="2" customWidth="1"/>
    <col min="10491" max="10493" width="8.7109375" style="2" customWidth="1"/>
    <col min="10494" max="10494" width="20.5703125" style="2" customWidth="1"/>
    <col min="10495" max="10495" width="3.5703125" style="2" customWidth="1"/>
    <col min="10496" max="10512" width="8.7109375" style="2" customWidth="1"/>
    <col min="10513" max="10742" width="14.42578125" style="2"/>
    <col min="10743" max="10743" width="5.42578125" style="2" customWidth="1"/>
    <col min="10744" max="10744" width="19.140625" style="2" customWidth="1"/>
    <col min="10745" max="10745" width="2.85546875" style="2" customWidth="1"/>
    <col min="10746" max="10746" width="30.140625" style="2" customWidth="1"/>
    <col min="10747" max="10749" width="8.7109375" style="2" customWidth="1"/>
    <col min="10750" max="10750" width="20.5703125" style="2" customWidth="1"/>
    <col min="10751" max="10751" width="3.5703125" style="2" customWidth="1"/>
    <col min="10752" max="10768" width="8.7109375" style="2" customWidth="1"/>
    <col min="10769" max="10998" width="14.42578125" style="2"/>
    <col min="10999" max="10999" width="5.42578125" style="2" customWidth="1"/>
    <col min="11000" max="11000" width="19.140625" style="2" customWidth="1"/>
    <col min="11001" max="11001" width="2.85546875" style="2" customWidth="1"/>
    <col min="11002" max="11002" width="30.140625" style="2" customWidth="1"/>
    <col min="11003" max="11005" width="8.7109375" style="2" customWidth="1"/>
    <col min="11006" max="11006" width="20.5703125" style="2" customWidth="1"/>
    <col min="11007" max="11007" width="3.5703125" style="2" customWidth="1"/>
    <col min="11008" max="11024" width="8.7109375" style="2" customWidth="1"/>
    <col min="11025" max="11254" width="14.42578125" style="2"/>
    <col min="11255" max="11255" width="5.42578125" style="2" customWidth="1"/>
    <col min="11256" max="11256" width="19.140625" style="2" customWidth="1"/>
    <col min="11257" max="11257" width="2.85546875" style="2" customWidth="1"/>
    <col min="11258" max="11258" width="30.140625" style="2" customWidth="1"/>
    <col min="11259" max="11261" width="8.7109375" style="2" customWidth="1"/>
    <col min="11262" max="11262" width="20.5703125" style="2" customWidth="1"/>
    <col min="11263" max="11263" width="3.5703125" style="2" customWidth="1"/>
    <col min="11264" max="11280" width="8.7109375" style="2" customWidth="1"/>
    <col min="11281" max="11510" width="14.42578125" style="2"/>
    <col min="11511" max="11511" width="5.42578125" style="2" customWidth="1"/>
    <col min="11512" max="11512" width="19.140625" style="2" customWidth="1"/>
    <col min="11513" max="11513" width="2.85546875" style="2" customWidth="1"/>
    <col min="11514" max="11514" width="30.140625" style="2" customWidth="1"/>
    <col min="11515" max="11517" width="8.7109375" style="2" customWidth="1"/>
    <col min="11518" max="11518" width="20.5703125" style="2" customWidth="1"/>
    <col min="11519" max="11519" width="3.5703125" style="2" customWidth="1"/>
    <col min="11520" max="11536" width="8.7109375" style="2" customWidth="1"/>
    <col min="11537" max="11766" width="14.42578125" style="2"/>
    <col min="11767" max="11767" width="5.42578125" style="2" customWidth="1"/>
    <col min="11768" max="11768" width="19.140625" style="2" customWidth="1"/>
    <col min="11769" max="11769" width="2.85546875" style="2" customWidth="1"/>
    <col min="11770" max="11770" width="30.140625" style="2" customWidth="1"/>
    <col min="11771" max="11773" width="8.7109375" style="2" customWidth="1"/>
    <col min="11774" max="11774" width="20.5703125" style="2" customWidth="1"/>
    <col min="11775" max="11775" width="3.5703125" style="2" customWidth="1"/>
    <col min="11776" max="11792" width="8.7109375" style="2" customWidth="1"/>
    <col min="11793" max="12022" width="14.42578125" style="2"/>
    <col min="12023" max="12023" width="5.42578125" style="2" customWidth="1"/>
    <col min="12024" max="12024" width="19.140625" style="2" customWidth="1"/>
    <col min="12025" max="12025" width="2.85546875" style="2" customWidth="1"/>
    <col min="12026" max="12026" width="30.140625" style="2" customWidth="1"/>
    <col min="12027" max="12029" width="8.7109375" style="2" customWidth="1"/>
    <col min="12030" max="12030" width="20.5703125" style="2" customWidth="1"/>
    <col min="12031" max="12031" width="3.5703125" style="2" customWidth="1"/>
    <col min="12032" max="12048" width="8.7109375" style="2" customWidth="1"/>
    <col min="12049" max="12278" width="14.42578125" style="2"/>
    <col min="12279" max="12279" width="5.42578125" style="2" customWidth="1"/>
    <col min="12280" max="12280" width="19.140625" style="2" customWidth="1"/>
    <col min="12281" max="12281" width="2.85546875" style="2" customWidth="1"/>
    <col min="12282" max="12282" width="30.140625" style="2" customWidth="1"/>
    <col min="12283" max="12285" width="8.7109375" style="2" customWidth="1"/>
    <col min="12286" max="12286" width="20.5703125" style="2" customWidth="1"/>
    <col min="12287" max="12287" width="3.5703125" style="2" customWidth="1"/>
    <col min="12288" max="12304" width="8.7109375" style="2" customWidth="1"/>
    <col min="12305" max="12534" width="14.42578125" style="2"/>
    <col min="12535" max="12535" width="5.42578125" style="2" customWidth="1"/>
    <col min="12536" max="12536" width="19.140625" style="2" customWidth="1"/>
    <col min="12537" max="12537" width="2.85546875" style="2" customWidth="1"/>
    <col min="12538" max="12538" width="30.140625" style="2" customWidth="1"/>
    <col min="12539" max="12541" width="8.7109375" style="2" customWidth="1"/>
    <col min="12542" max="12542" width="20.5703125" style="2" customWidth="1"/>
    <col min="12543" max="12543" width="3.5703125" style="2" customWidth="1"/>
    <col min="12544" max="12560" width="8.7109375" style="2" customWidth="1"/>
    <col min="12561" max="12790" width="14.42578125" style="2"/>
    <col min="12791" max="12791" width="5.42578125" style="2" customWidth="1"/>
    <col min="12792" max="12792" width="19.140625" style="2" customWidth="1"/>
    <col min="12793" max="12793" width="2.85546875" style="2" customWidth="1"/>
    <col min="12794" max="12794" width="30.140625" style="2" customWidth="1"/>
    <col min="12795" max="12797" width="8.7109375" style="2" customWidth="1"/>
    <col min="12798" max="12798" width="20.5703125" style="2" customWidth="1"/>
    <col min="12799" max="12799" width="3.5703125" style="2" customWidth="1"/>
    <col min="12800" max="12816" width="8.7109375" style="2" customWidth="1"/>
    <col min="12817" max="13046" width="14.42578125" style="2"/>
    <col min="13047" max="13047" width="5.42578125" style="2" customWidth="1"/>
    <col min="13048" max="13048" width="19.140625" style="2" customWidth="1"/>
    <col min="13049" max="13049" width="2.85546875" style="2" customWidth="1"/>
    <col min="13050" max="13050" width="30.140625" style="2" customWidth="1"/>
    <col min="13051" max="13053" width="8.7109375" style="2" customWidth="1"/>
    <col min="13054" max="13054" width="20.5703125" style="2" customWidth="1"/>
    <col min="13055" max="13055" width="3.5703125" style="2" customWidth="1"/>
    <col min="13056" max="13072" width="8.7109375" style="2" customWidth="1"/>
    <col min="13073" max="13302" width="14.42578125" style="2"/>
    <col min="13303" max="13303" width="5.42578125" style="2" customWidth="1"/>
    <col min="13304" max="13304" width="19.140625" style="2" customWidth="1"/>
    <col min="13305" max="13305" width="2.85546875" style="2" customWidth="1"/>
    <col min="13306" max="13306" width="30.140625" style="2" customWidth="1"/>
    <col min="13307" max="13309" width="8.7109375" style="2" customWidth="1"/>
    <col min="13310" max="13310" width="20.5703125" style="2" customWidth="1"/>
    <col min="13311" max="13311" width="3.5703125" style="2" customWidth="1"/>
    <col min="13312" max="13328" width="8.7109375" style="2" customWidth="1"/>
    <col min="13329" max="13558" width="14.42578125" style="2"/>
    <col min="13559" max="13559" width="5.42578125" style="2" customWidth="1"/>
    <col min="13560" max="13560" width="19.140625" style="2" customWidth="1"/>
    <col min="13561" max="13561" width="2.85546875" style="2" customWidth="1"/>
    <col min="13562" max="13562" width="30.140625" style="2" customWidth="1"/>
    <col min="13563" max="13565" width="8.7109375" style="2" customWidth="1"/>
    <col min="13566" max="13566" width="20.5703125" style="2" customWidth="1"/>
    <col min="13567" max="13567" width="3.5703125" style="2" customWidth="1"/>
    <col min="13568" max="13584" width="8.7109375" style="2" customWidth="1"/>
    <col min="13585" max="13814" width="14.42578125" style="2"/>
    <col min="13815" max="13815" width="5.42578125" style="2" customWidth="1"/>
    <col min="13816" max="13816" width="19.140625" style="2" customWidth="1"/>
    <col min="13817" max="13817" width="2.85546875" style="2" customWidth="1"/>
    <col min="13818" max="13818" width="30.140625" style="2" customWidth="1"/>
    <col min="13819" max="13821" width="8.7109375" style="2" customWidth="1"/>
    <col min="13822" max="13822" width="20.5703125" style="2" customWidth="1"/>
    <col min="13823" max="13823" width="3.5703125" style="2" customWidth="1"/>
    <col min="13824" max="13840" width="8.7109375" style="2" customWidth="1"/>
    <col min="13841" max="14070" width="14.42578125" style="2"/>
    <col min="14071" max="14071" width="5.42578125" style="2" customWidth="1"/>
    <col min="14072" max="14072" width="19.140625" style="2" customWidth="1"/>
    <col min="14073" max="14073" width="2.85546875" style="2" customWidth="1"/>
    <col min="14074" max="14074" width="30.140625" style="2" customWidth="1"/>
    <col min="14075" max="14077" width="8.7109375" style="2" customWidth="1"/>
    <col min="14078" max="14078" width="20.5703125" style="2" customWidth="1"/>
    <col min="14079" max="14079" width="3.5703125" style="2" customWidth="1"/>
    <col min="14080" max="14096" width="8.7109375" style="2" customWidth="1"/>
    <col min="14097" max="14326" width="14.42578125" style="2"/>
    <col min="14327" max="14327" width="5.42578125" style="2" customWidth="1"/>
    <col min="14328" max="14328" width="19.140625" style="2" customWidth="1"/>
    <col min="14329" max="14329" width="2.85546875" style="2" customWidth="1"/>
    <col min="14330" max="14330" width="30.140625" style="2" customWidth="1"/>
    <col min="14331" max="14333" width="8.7109375" style="2" customWidth="1"/>
    <col min="14334" max="14334" width="20.5703125" style="2" customWidth="1"/>
    <col min="14335" max="14335" width="3.5703125" style="2" customWidth="1"/>
    <col min="14336" max="14352" width="8.7109375" style="2" customWidth="1"/>
    <col min="14353" max="14582" width="14.42578125" style="2"/>
    <col min="14583" max="14583" width="5.42578125" style="2" customWidth="1"/>
    <col min="14584" max="14584" width="19.140625" style="2" customWidth="1"/>
    <col min="14585" max="14585" width="2.85546875" style="2" customWidth="1"/>
    <col min="14586" max="14586" width="30.140625" style="2" customWidth="1"/>
    <col min="14587" max="14589" width="8.7109375" style="2" customWidth="1"/>
    <col min="14590" max="14590" width="20.5703125" style="2" customWidth="1"/>
    <col min="14591" max="14591" width="3.5703125" style="2" customWidth="1"/>
    <col min="14592" max="14608" width="8.7109375" style="2" customWidth="1"/>
    <col min="14609" max="14838" width="14.42578125" style="2"/>
    <col min="14839" max="14839" width="5.42578125" style="2" customWidth="1"/>
    <col min="14840" max="14840" width="19.140625" style="2" customWidth="1"/>
    <col min="14841" max="14841" width="2.85546875" style="2" customWidth="1"/>
    <col min="14842" max="14842" width="30.140625" style="2" customWidth="1"/>
    <col min="14843" max="14845" width="8.7109375" style="2" customWidth="1"/>
    <col min="14846" max="14846" width="20.5703125" style="2" customWidth="1"/>
    <col min="14847" max="14847" width="3.5703125" style="2" customWidth="1"/>
    <col min="14848" max="14864" width="8.7109375" style="2" customWidth="1"/>
    <col min="14865" max="15094" width="14.42578125" style="2"/>
    <col min="15095" max="15095" width="5.42578125" style="2" customWidth="1"/>
    <col min="15096" max="15096" width="19.140625" style="2" customWidth="1"/>
    <col min="15097" max="15097" width="2.85546875" style="2" customWidth="1"/>
    <col min="15098" max="15098" width="30.140625" style="2" customWidth="1"/>
    <col min="15099" max="15101" width="8.7109375" style="2" customWidth="1"/>
    <col min="15102" max="15102" width="20.5703125" style="2" customWidth="1"/>
    <col min="15103" max="15103" width="3.5703125" style="2" customWidth="1"/>
    <col min="15104" max="15120" width="8.7109375" style="2" customWidth="1"/>
    <col min="15121" max="15350" width="14.42578125" style="2"/>
    <col min="15351" max="15351" width="5.42578125" style="2" customWidth="1"/>
    <col min="15352" max="15352" width="19.140625" style="2" customWidth="1"/>
    <col min="15353" max="15353" width="2.85546875" style="2" customWidth="1"/>
    <col min="15354" max="15354" width="30.140625" style="2" customWidth="1"/>
    <col min="15355" max="15357" width="8.7109375" style="2" customWidth="1"/>
    <col min="15358" max="15358" width="20.5703125" style="2" customWidth="1"/>
    <col min="15359" max="15359" width="3.5703125" style="2" customWidth="1"/>
    <col min="15360" max="15376" width="8.7109375" style="2" customWidth="1"/>
    <col min="15377" max="15606" width="14.42578125" style="2"/>
    <col min="15607" max="15607" width="5.42578125" style="2" customWidth="1"/>
    <col min="15608" max="15608" width="19.140625" style="2" customWidth="1"/>
    <col min="15609" max="15609" width="2.85546875" style="2" customWidth="1"/>
    <col min="15610" max="15610" width="30.140625" style="2" customWidth="1"/>
    <col min="15611" max="15613" width="8.7109375" style="2" customWidth="1"/>
    <col min="15614" max="15614" width="20.5703125" style="2" customWidth="1"/>
    <col min="15615" max="15615" width="3.5703125" style="2" customWidth="1"/>
    <col min="15616" max="15632" width="8.7109375" style="2" customWidth="1"/>
    <col min="15633" max="15862" width="14.42578125" style="2"/>
    <col min="15863" max="15863" width="5.42578125" style="2" customWidth="1"/>
    <col min="15864" max="15864" width="19.140625" style="2" customWidth="1"/>
    <col min="15865" max="15865" width="2.85546875" style="2" customWidth="1"/>
    <col min="15866" max="15866" width="30.140625" style="2" customWidth="1"/>
    <col min="15867" max="15869" width="8.7109375" style="2" customWidth="1"/>
    <col min="15870" max="15870" width="20.5703125" style="2" customWidth="1"/>
    <col min="15871" max="15871" width="3.5703125" style="2" customWidth="1"/>
    <col min="15872" max="15888" width="8.7109375" style="2" customWidth="1"/>
    <col min="15889" max="16118" width="14.42578125" style="2"/>
    <col min="16119" max="16119" width="5.42578125" style="2" customWidth="1"/>
    <col min="16120" max="16120" width="19.140625" style="2" customWidth="1"/>
    <col min="16121" max="16121" width="2.85546875" style="2" customWidth="1"/>
    <col min="16122" max="16122" width="30.140625" style="2" customWidth="1"/>
    <col min="16123" max="16125" width="8.7109375" style="2" customWidth="1"/>
    <col min="16126" max="16126" width="20.5703125" style="2" customWidth="1"/>
    <col min="16127" max="16127" width="3.5703125" style="2" customWidth="1"/>
    <col min="16128" max="16144" width="8.7109375" style="2" customWidth="1"/>
    <col min="16145" max="16384" width="14.42578125" style="2"/>
  </cols>
  <sheetData>
    <row r="2" spans="1:10" ht="15" customHeight="1" x14ac:dyDescent="0.25">
      <c r="A2" s="419" t="s">
        <v>57</v>
      </c>
      <c r="B2" s="419"/>
      <c r="C2" s="419"/>
      <c r="D2" s="419"/>
      <c r="E2" s="419"/>
      <c r="F2" s="419"/>
    </row>
    <row r="3" spans="1:10" x14ac:dyDescent="0.25">
      <c r="A3" s="423" t="s">
        <v>56</v>
      </c>
      <c r="B3" s="423"/>
      <c r="C3" s="423"/>
      <c r="D3" s="423"/>
      <c r="E3" s="423"/>
      <c r="F3" s="423"/>
    </row>
    <row r="4" spans="1:10" s="29" customFormat="1" x14ac:dyDescent="0.25">
      <c r="B4" s="30"/>
      <c r="C4" s="31"/>
      <c r="D4" s="31"/>
      <c r="E4" s="31"/>
      <c r="F4" s="31"/>
      <c r="I4" s="79"/>
    </row>
    <row r="5" spans="1:10" s="29" customFormat="1" ht="14.1" customHeight="1" x14ac:dyDescent="0.25">
      <c r="A5" s="238"/>
      <c r="B5" s="238"/>
      <c r="C5" s="31"/>
      <c r="D5" s="31"/>
      <c r="E5" s="38"/>
      <c r="F5" s="31"/>
      <c r="I5" s="79"/>
    </row>
    <row r="6" spans="1:10" ht="14.1" customHeight="1" x14ac:dyDescent="0.2">
      <c r="A6" s="240" t="s">
        <v>194</v>
      </c>
      <c r="B6" s="239"/>
      <c r="E6" s="99" t="str">
        <f>'1. SKP'!A4</f>
        <v>Periode Penilaian: … Januari sd … Desember</v>
      </c>
    </row>
    <row r="7" spans="1:10" x14ac:dyDescent="0.25">
      <c r="A7" s="402" t="s">
        <v>11</v>
      </c>
      <c r="B7" s="395"/>
      <c r="C7" s="395"/>
      <c r="D7" s="395"/>
      <c r="E7" s="420" t="s">
        <v>12</v>
      </c>
      <c r="F7" s="421"/>
    </row>
    <row r="8" spans="1:10" x14ac:dyDescent="0.25">
      <c r="A8" s="424" t="s">
        <v>13</v>
      </c>
      <c r="B8" s="364"/>
      <c r="C8" s="44" t="str">
        <f>'1. SKP'!C6</f>
        <v>Dra. Dyah Ismayanti, M.Ed.</v>
      </c>
      <c r="D8" s="4"/>
      <c r="E8" s="100" t="s">
        <v>13</v>
      </c>
      <c r="F8" s="101" t="str">
        <f>'1. SKP'!F6</f>
        <v>Prof. Ainun Na`im, Ph.D.</v>
      </c>
    </row>
    <row r="9" spans="1:10" x14ac:dyDescent="0.25">
      <c r="A9" s="424" t="s">
        <v>15</v>
      </c>
      <c r="B9" s="364"/>
      <c r="C9" s="44" t="str">
        <f>'1. SKP'!C7</f>
        <v>196204301986012001</v>
      </c>
      <c r="D9" s="4"/>
      <c r="E9" s="47" t="s">
        <v>15</v>
      </c>
      <c r="F9" s="101" t="str">
        <f>'1. SKP'!F7</f>
        <v>196012041986011001</v>
      </c>
    </row>
    <row r="10" spans="1:10" s="37" customFormat="1" x14ac:dyDescent="0.25">
      <c r="A10" s="425" t="s">
        <v>16</v>
      </c>
      <c r="B10" s="400"/>
      <c r="C10" s="44" t="str">
        <f>'1. SKP'!C8</f>
        <v>Pembina Utama Madya, IV/d</v>
      </c>
      <c r="D10" s="41"/>
      <c r="E10" s="65" t="s">
        <v>16</v>
      </c>
      <c r="F10" s="101" t="str">
        <f>'1. SKP'!F8</f>
        <v>Pembina Utama, IV/e </v>
      </c>
    </row>
    <row r="11" spans="1:10" x14ac:dyDescent="0.25">
      <c r="A11" s="424" t="s">
        <v>17</v>
      </c>
      <c r="B11" s="364"/>
      <c r="C11" s="44" t="str">
        <f>'1. SKP'!C9</f>
        <v>Kepala Biro Sumber Daya Manusia</v>
      </c>
      <c r="D11" s="4"/>
      <c r="E11" s="47" t="s">
        <v>17</v>
      </c>
      <c r="F11" s="101" t="str">
        <f>'1. SKP'!F9</f>
        <v>Plt. Seketaris Jenderal</v>
      </c>
    </row>
    <row r="12" spans="1:10" x14ac:dyDescent="0.25">
      <c r="A12" s="424" t="s">
        <v>18</v>
      </c>
      <c r="B12" s="364"/>
      <c r="C12" s="44" t="str">
        <f>'1. SKP'!C10</f>
        <v>Biro Sumber Daya Manusia</v>
      </c>
      <c r="D12" s="4"/>
      <c r="E12" s="47" t="s">
        <v>18</v>
      </c>
      <c r="F12" s="234" t="str">
        <f>'1. SKP'!F10</f>
        <v>Sekretariat Jenderal</v>
      </c>
    </row>
    <row r="13" spans="1:10" s="31" customFormat="1" x14ac:dyDescent="0.25">
      <c r="A13" s="64" t="s">
        <v>19</v>
      </c>
      <c r="B13" s="422" t="s">
        <v>20</v>
      </c>
      <c r="C13" s="397"/>
      <c r="D13" s="422" t="s">
        <v>21</v>
      </c>
      <c r="E13" s="396"/>
      <c r="F13" s="235" t="s">
        <v>22</v>
      </c>
      <c r="G13" s="414" t="s">
        <v>168</v>
      </c>
      <c r="H13" s="414"/>
      <c r="I13" s="431" t="s">
        <v>49</v>
      </c>
      <c r="J13" s="427" t="s">
        <v>177</v>
      </c>
    </row>
    <row r="14" spans="1:10" x14ac:dyDescent="0.25">
      <c r="A14" s="97" t="s">
        <v>23</v>
      </c>
      <c r="B14" s="334" t="s">
        <v>24</v>
      </c>
      <c r="C14" s="383"/>
      <c r="D14" s="334" t="s">
        <v>25</v>
      </c>
      <c r="E14" s="382"/>
      <c r="F14" s="97" t="s">
        <v>26</v>
      </c>
      <c r="G14" s="176" t="s">
        <v>169</v>
      </c>
      <c r="H14" s="176" t="s">
        <v>170</v>
      </c>
      <c r="I14" s="432"/>
      <c r="J14" s="427"/>
    </row>
    <row r="15" spans="1:10" x14ac:dyDescent="0.25">
      <c r="A15" s="344" t="s">
        <v>28</v>
      </c>
      <c r="B15" s="417"/>
      <c r="C15" s="417"/>
      <c r="D15" s="417"/>
      <c r="E15" s="417"/>
      <c r="F15" s="418"/>
      <c r="G15" s="176"/>
      <c r="H15" s="176"/>
      <c r="I15" s="206"/>
      <c r="J15" s="198"/>
    </row>
    <row r="16" spans="1:10" s="72" customFormat="1" ht="36.950000000000003" customHeight="1" x14ac:dyDescent="0.2">
      <c r="A16" s="98">
        <v>1</v>
      </c>
      <c r="B16" s="287" t="str">
        <f>'1. SKP'!C14</f>
        <v>Meningkatnya indeks penerapan sistem merit ASN Kemendikbud</v>
      </c>
      <c r="C16" s="288"/>
      <c r="D16" s="287" t="str">
        <f>'1. SKP'!D14</f>
        <v>Persentase pegawai dengan perolehan pengembangan kompetensi minimal 20JP</v>
      </c>
      <c r="E16" s="289"/>
      <c r="F16" s="236">
        <f>'1. SKP'!E14</f>
        <v>0.35</v>
      </c>
      <c r="G16" s="232"/>
      <c r="H16" s="232">
        <v>35</v>
      </c>
      <c r="I16" s="232" t="s">
        <v>8</v>
      </c>
      <c r="J16" s="233">
        <v>1</v>
      </c>
    </row>
    <row r="17" spans="1:10" s="72" customFormat="1" ht="36.950000000000003" customHeight="1" x14ac:dyDescent="0.2">
      <c r="A17" s="42"/>
      <c r="B17" s="287" t="str">
        <f>'1. SKP'!C15</f>
        <v>Meningkatnya indeks penerapan sistem merit ASN Kemendikbud</v>
      </c>
      <c r="C17" s="288"/>
      <c r="D17" s="287" t="str">
        <f>'1. SKP'!D15</f>
        <v>Persentase pegawai yang memperoleh nilai kinerja "Sangat Baik"</v>
      </c>
      <c r="E17" s="283"/>
      <c r="F17" s="236">
        <f>'1. SKP'!E15</f>
        <v>0.3</v>
      </c>
      <c r="G17" s="232"/>
      <c r="H17" s="232">
        <v>30</v>
      </c>
      <c r="I17" s="232" t="s">
        <v>8</v>
      </c>
      <c r="J17" s="233">
        <v>1</v>
      </c>
    </row>
    <row r="18" spans="1:10" s="72" customFormat="1" ht="36.950000000000003" customHeight="1" x14ac:dyDescent="0.2">
      <c r="A18" s="42"/>
      <c r="B18" s="287" t="str">
        <f>'1. SKP'!C16</f>
        <v>Meningkatnya indeks penerapan sistem merit ASN Kemendikbud</v>
      </c>
      <c r="C18" s="288"/>
      <c r="D18" s="287" t="str">
        <f>'1. SKP'!D16</f>
        <v>Persentase pegawai yang menjalani mutasi jabatan dan/atau mutasi wilayah sesuai pola karir Kemendikbud dan kebutuhan organisasi</v>
      </c>
      <c r="E18" s="283"/>
      <c r="F18" s="236">
        <f>'1. SKP'!E16</f>
        <v>0.35</v>
      </c>
      <c r="G18" s="232"/>
      <c r="H18" s="232">
        <v>35</v>
      </c>
      <c r="I18" s="232" t="s">
        <v>8</v>
      </c>
      <c r="J18" s="233">
        <v>1</v>
      </c>
    </row>
    <row r="19" spans="1:10" s="72" customFormat="1" ht="36.950000000000003" customHeight="1" x14ac:dyDescent="0.2">
      <c r="A19" s="42">
        <v>4</v>
      </c>
      <c r="B19" s="287" t="str">
        <f>'1. SKP'!C17</f>
        <v>Meningkatnya tata kelola Biro SDM</v>
      </c>
      <c r="C19" s="288"/>
      <c r="D19" s="287" t="str">
        <f>'1. SKP'!D17</f>
        <v>Predikat SAKIP Biro SDM minimal A</v>
      </c>
      <c r="E19" s="283"/>
      <c r="F19" s="236" t="str">
        <f>'1. SKP'!E17</f>
        <v>A</v>
      </c>
      <c r="G19" s="232">
        <v>80</v>
      </c>
      <c r="H19" s="232">
        <v>90</v>
      </c>
      <c r="I19" s="232" t="s">
        <v>8</v>
      </c>
      <c r="J19" s="233">
        <v>1</v>
      </c>
    </row>
    <row r="20" spans="1:10" s="72" customFormat="1" ht="36.950000000000003" customHeight="1" x14ac:dyDescent="0.2">
      <c r="A20" s="42"/>
      <c r="B20" s="287" t="str">
        <f>'1. SKP'!C18</f>
        <v>Meningkatnya tata kelola Biro SDM</v>
      </c>
      <c r="C20" s="288"/>
      <c r="D20" s="287" t="str">
        <f>'1. SKP'!D18</f>
        <v>Nilai kinerja anggaran atas pelaksanaan RKAKL Biro SDM minimal 93,75</v>
      </c>
      <c r="E20" s="283"/>
      <c r="F20" s="236" t="str">
        <f>'1. SKP'!E18</f>
        <v>93.75</v>
      </c>
      <c r="G20" s="232"/>
      <c r="H20" s="232">
        <v>93.75</v>
      </c>
      <c r="I20" s="232" t="s">
        <v>8</v>
      </c>
      <c r="J20" s="233">
        <v>1</v>
      </c>
    </row>
    <row r="21" spans="1:10" s="72" customFormat="1" ht="36.950000000000003" customHeight="1" x14ac:dyDescent="0.2">
      <c r="A21" s="193">
        <v>6</v>
      </c>
      <c r="B21" s="287" t="str">
        <f>'1. SKP'!C19</f>
        <v xml:space="preserve">Terlaksananya rencana aksi/inisiatif strategis  dalam rangka pencapaian sasaran dan indikator kinerja utama organisasi dalam perjanjian kerja </v>
      </c>
      <c r="C21" s="288"/>
      <c r="D21" s="287" t="str">
        <f>'1. SKP'!D19</f>
        <v>Persentase penyelesaian dokumen administrasi kepegawaian sesuai dengan usulan</v>
      </c>
      <c r="E21" s="283"/>
      <c r="F21" s="237" t="str">
        <f>'1. SKP'!E19</f>
        <v>80% - 90%</v>
      </c>
      <c r="G21" s="232">
        <v>80</v>
      </c>
      <c r="H21" s="232">
        <v>90</v>
      </c>
      <c r="I21" s="232" t="s">
        <v>8</v>
      </c>
      <c r="J21" s="233">
        <v>2</v>
      </c>
    </row>
    <row r="22" spans="1:10" s="72" customFormat="1" ht="36.950000000000003" customHeight="1" x14ac:dyDescent="0.2">
      <c r="A22" s="193"/>
      <c r="B22" s="287" t="str">
        <f>'1. SKP'!C20</f>
        <v xml:space="preserve">Terlaksananya rencana aksi/inisiatif strategis  dalam rangka pencapaian sasaran dan indikator kinerja utama organisasi dalam perjanjian kerja </v>
      </c>
      <c r="C22" s="288"/>
      <c r="D22" s="287" t="str">
        <f>'1. SKP'!D20</f>
        <v>Pengadaan pegawai Kemendikbud dilaksanakan secara terbuka dan kompetitif</v>
      </c>
      <c r="E22" s="283"/>
      <c r="F22" s="237">
        <f>'1. SKP'!E20</f>
        <v>1</v>
      </c>
      <c r="G22" s="232"/>
      <c r="H22" s="232">
        <v>100</v>
      </c>
      <c r="I22" s="232" t="s">
        <v>8</v>
      </c>
      <c r="J22" s="233">
        <v>2</v>
      </c>
    </row>
    <row r="23" spans="1:10" s="72" customFormat="1" ht="36.950000000000003" customHeight="1" x14ac:dyDescent="0.2">
      <c r="A23" s="193"/>
      <c r="B23" s="287" t="str">
        <f>'1. SKP'!C21</f>
        <v xml:space="preserve">Terlaksananya rencana aksi/inisiatif strategis  dalam rangka pencapaian sasaran dan indikator kinerja utama organisasi dalam perjanjian kerja </v>
      </c>
      <c r="C23" s="288"/>
      <c r="D23" s="287" t="str">
        <f>'1. SKP'!D21</f>
        <v>Sistem informasi kepegawaian terintegrasi, reliable, mutakhir, dan user-friendly serta mendukung penerapan Sistem Merit</v>
      </c>
      <c r="E23" s="283"/>
      <c r="F23" s="237">
        <f>'1. SKP'!E21</f>
        <v>1</v>
      </c>
      <c r="G23" s="232"/>
      <c r="H23" s="232">
        <v>100</v>
      </c>
      <c r="I23" s="232" t="s">
        <v>8</v>
      </c>
      <c r="J23" s="233">
        <v>2</v>
      </c>
    </row>
    <row r="24" spans="1:10" s="72" customFormat="1" ht="36.950000000000003" customHeight="1" x14ac:dyDescent="0.2">
      <c r="A24" s="193"/>
      <c r="B24" s="287" t="str">
        <f>'1. SKP'!C22</f>
        <v xml:space="preserve">Terlaksananya rencana aksi/inisiatif strategis  dalam rangka pencapaian sasaran dan indikator kinerja utama organisasi dalam perjanjian kerja </v>
      </c>
      <c r="C24" s="288"/>
      <c r="D24" s="287" t="str">
        <f>'1. SKP'!D22</f>
        <v>Database Kompetensi Pegawai Kemendikbudristek yang lengkap dan mutakhir</v>
      </c>
      <c r="E24" s="283"/>
      <c r="F24" s="237">
        <f>'1. SKP'!E22</f>
        <v>1</v>
      </c>
      <c r="G24" s="232"/>
      <c r="H24" s="232">
        <v>100</v>
      </c>
      <c r="I24" s="232" t="s">
        <v>8</v>
      </c>
      <c r="J24" s="233">
        <v>2</v>
      </c>
    </row>
    <row r="25" spans="1:10" s="72" customFormat="1" ht="36.950000000000003" customHeight="1" x14ac:dyDescent="0.2">
      <c r="A25" s="193"/>
      <c r="B25" s="287" t="str">
        <f>'1. SKP'!C23</f>
        <v xml:space="preserve">Terlaksananya rencana aksi/inisiatif strategis  dalam rangka pencapaian sasaran dan indikator kinerja utama organisasi dalam perjanjian kerja </v>
      </c>
      <c r="C25" s="288"/>
      <c r="D25" s="287" t="str">
        <f>'1. SKP'!D23</f>
        <v xml:space="preserve">Presentase tingkat kepatuhan dalam penerapan disiplin dan kode etik pegawai </v>
      </c>
      <c r="E25" s="283"/>
      <c r="F25" s="237" t="str">
        <f>'1. SKP'!E23</f>
        <v>80%-90%</v>
      </c>
      <c r="G25" s="232">
        <v>80</v>
      </c>
      <c r="H25" s="232">
        <v>90</v>
      </c>
      <c r="I25" s="232" t="s">
        <v>8</v>
      </c>
      <c r="J25" s="233">
        <v>2</v>
      </c>
    </row>
    <row r="26" spans="1:10" s="72" customFormat="1" ht="36.950000000000003" customHeight="1" x14ac:dyDescent="0.2">
      <c r="A26" s="193"/>
      <c r="B26" s="287" t="str">
        <f>'1. SKP'!C24</f>
        <v xml:space="preserve">Terlaksananya rencana aksi/inisiatif strategis  dalam rangka pencapaian sasaran dan indikator kinerja utama organisasi dalam perjanjian kerja </v>
      </c>
      <c r="C26" s="288"/>
      <c r="D26" s="287" t="str">
        <f>'1. SKP'!D24</f>
        <v>Peraturan Perundang-undangan di bidang kepegawaian yang memadai</v>
      </c>
      <c r="E26" s="283"/>
      <c r="F26" s="237">
        <f>'1. SKP'!E24</f>
        <v>0.9</v>
      </c>
      <c r="G26" s="232"/>
      <c r="H26" s="232">
        <v>90</v>
      </c>
      <c r="I26" s="232" t="s">
        <v>8</v>
      </c>
      <c r="J26" s="233">
        <v>2</v>
      </c>
    </row>
    <row r="27" spans="1:10" s="72" customFormat="1" ht="36.950000000000003" customHeight="1" x14ac:dyDescent="0.2">
      <c r="A27" s="193"/>
      <c r="B27" s="287" t="str">
        <f>'1. SKP'!C25</f>
        <v xml:space="preserve">Terlaksananya rencana aksi/inisiatif strategis  dalam rangka pencapaian sasaran dan indikator kinerja utama organisasi dalam perjanjian kerja </v>
      </c>
      <c r="C27" s="288"/>
      <c r="D27" s="287" t="str">
        <f>'1. SKP'!D25</f>
        <v>Presentase pegawai berprestasi dan berintegritas memperoleh penghargaan secara adil, transparan dan objektif</v>
      </c>
      <c r="E27" s="283"/>
      <c r="F27" s="237" t="str">
        <f>'1. SKP'!E25</f>
        <v>80%-90%</v>
      </c>
      <c r="G27" s="232">
        <v>80</v>
      </c>
      <c r="H27" s="232">
        <v>90</v>
      </c>
      <c r="I27" s="232" t="s">
        <v>8</v>
      </c>
      <c r="J27" s="233">
        <v>2</v>
      </c>
    </row>
    <row r="28" spans="1:10" ht="36.950000000000003" customHeight="1" x14ac:dyDescent="0.2">
      <c r="A28" s="194"/>
      <c r="B28" s="287" t="str">
        <f>'1. SKP'!C26</f>
        <v xml:space="preserve">Terlaksananya rencana aksi/inisiatif strategis  dalam rangka pencapaian sasaran dan indikator kinerja utama organisasi dalam perjanjian kerja </v>
      </c>
      <c r="C28" s="288"/>
      <c r="D28" s="287" t="str">
        <f>'1. SKP'!D26</f>
        <v>Tingkat kepuasan layanan administrasi Biro SDM</v>
      </c>
      <c r="E28" s="283"/>
      <c r="F28" s="244" t="str">
        <f>'1. SKP'!E26</f>
        <v>80%-90%</v>
      </c>
      <c r="G28" s="245">
        <v>80</v>
      </c>
      <c r="H28" s="245">
        <v>90</v>
      </c>
      <c r="I28" s="245" t="s">
        <v>8</v>
      </c>
      <c r="J28" s="233">
        <v>2</v>
      </c>
    </row>
    <row r="29" spans="1:10" s="79" customFormat="1" ht="36.950000000000003" customHeight="1" x14ac:dyDescent="0.2">
      <c r="A29" s="246" t="str">
        <f>'1. SKP'!A27</f>
        <v>A1</v>
      </c>
      <c r="B29" s="287" t="str">
        <f>'1. SKP'!C27</f>
        <v>-</v>
      </c>
      <c r="C29" s="288"/>
      <c r="D29" s="287" t="str">
        <f>'1. SKP'!D27</f>
        <v>-</v>
      </c>
      <c r="E29" s="283"/>
      <c r="F29" s="247" t="str">
        <f>'1. SKP'!E27</f>
        <v>-</v>
      </c>
      <c r="G29" s="253" t="s">
        <v>180</v>
      </c>
      <c r="H29" s="253" t="s">
        <v>180</v>
      </c>
      <c r="I29" s="253" t="s">
        <v>180</v>
      </c>
      <c r="J29" s="253" t="s">
        <v>180</v>
      </c>
    </row>
    <row r="30" spans="1:10" s="79" customFormat="1" ht="36.950000000000003" customHeight="1" x14ac:dyDescent="0.2">
      <c r="A30" s="246" t="str">
        <f>'1. SKP'!A28</f>
        <v>A2</v>
      </c>
      <c r="B30" s="287" t="str">
        <f>'1. SKP'!C28</f>
        <v>-</v>
      </c>
      <c r="C30" s="288"/>
      <c r="D30" s="287" t="str">
        <f>'1. SKP'!D28</f>
        <v>-</v>
      </c>
      <c r="E30" s="283"/>
      <c r="F30" s="247" t="str">
        <f>'1. SKP'!E28</f>
        <v>-</v>
      </c>
      <c r="G30" s="253" t="s">
        <v>180</v>
      </c>
      <c r="H30" s="253" t="s">
        <v>180</v>
      </c>
      <c r="I30" s="253" t="s">
        <v>180</v>
      </c>
      <c r="J30" s="253" t="s">
        <v>180</v>
      </c>
    </row>
    <row r="31" spans="1:10" s="79" customFormat="1" ht="36.950000000000003" customHeight="1" x14ac:dyDescent="0.2">
      <c r="A31" s="246" t="str">
        <f>'1. SKP'!A29</f>
        <v>A3</v>
      </c>
      <c r="B31" s="287" t="str">
        <f>'1. SKP'!C29</f>
        <v>-</v>
      </c>
      <c r="C31" s="288"/>
      <c r="D31" s="287" t="str">
        <f>'1. SKP'!D29</f>
        <v>-</v>
      </c>
      <c r="E31" s="283"/>
      <c r="F31" s="247" t="str">
        <f>'1. SKP'!E29</f>
        <v>-</v>
      </c>
      <c r="G31" s="253" t="s">
        <v>180</v>
      </c>
      <c r="H31" s="253" t="s">
        <v>180</v>
      </c>
      <c r="I31" s="253" t="s">
        <v>180</v>
      </c>
      <c r="J31" s="253" t="s">
        <v>180</v>
      </c>
    </row>
    <row r="32" spans="1:10" s="79" customFormat="1" ht="36.950000000000003" customHeight="1" x14ac:dyDescent="0.2">
      <c r="A32" s="246" t="str">
        <f>'1. SKP'!A30</f>
        <v>A4</v>
      </c>
      <c r="B32" s="287" t="str">
        <f>'1. SKP'!C30</f>
        <v>-</v>
      </c>
      <c r="C32" s="288"/>
      <c r="D32" s="287" t="str">
        <f>'1. SKP'!D30</f>
        <v>-</v>
      </c>
      <c r="E32" s="283"/>
      <c r="F32" s="247" t="str">
        <f>'1. SKP'!E30</f>
        <v>-</v>
      </c>
      <c r="G32" s="253" t="s">
        <v>180</v>
      </c>
      <c r="H32" s="253" t="s">
        <v>180</v>
      </c>
      <c r="I32" s="253" t="s">
        <v>180</v>
      </c>
      <c r="J32" s="253" t="s">
        <v>180</v>
      </c>
    </row>
    <row r="33" spans="1:10" ht="15.75" customHeight="1" x14ac:dyDescent="0.25">
      <c r="A33" s="428" t="s">
        <v>29</v>
      </c>
      <c r="B33" s="429"/>
      <c r="C33" s="429"/>
      <c r="D33" s="429"/>
      <c r="E33" s="429"/>
      <c r="F33" s="430"/>
      <c r="G33" s="260"/>
      <c r="H33" s="260"/>
      <c r="I33" s="260"/>
      <c r="J33" s="260"/>
    </row>
    <row r="34" spans="1:10" s="259" customFormat="1" x14ac:dyDescent="0.2">
      <c r="A34" s="258">
        <f>'1. SKP'!A32</f>
        <v>1</v>
      </c>
      <c r="B34" s="415" t="str">
        <f>'1. SKP'!C32</f>
        <v>-</v>
      </c>
      <c r="C34" s="416"/>
      <c r="D34" s="415" t="str">
        <f>'1. SKP'!D32</f>
        <v>-</v>
      </c>
      <c r="E34" s="416"/>
      <c r="F34" s="261" t="s">
        <v>180</v>
      </c>
      <c r="G34" s="253"/>
      <c r="H34" s="253">
        <v>90</v>
      </c>
      <c r="I34" s="253" t="s">
        <v>8</v>
      </c>
      <c r="J34" s="253">
        <v>2</v>
      </c>
    </row>
    <row r="35" spans="1:10" s="259" customFormat="1" x14ac:dyDescent="0.2">
      <c r="A35" s="258">
        <v>2</v>
      </c>
      <c r="B35" s="415" t="str">
        <f>'1. SKP'!C33</f>
        <v>-</v>
      </c>
      <c r="C35" s="416"/>
      <c r="D35" s="415" t="str">
        <f>'1. SKP'!D33</f>
        <v>-</v>
      </c>
      <c r="E35" s="416"/>
      <c r="F35" s="261" t="s">
        <v>180</v>
      </c>
      <c r="G35" s="253" t="s">
        <v>180</v>
      </c>
      <c r="H35" s="253" t="s">
        <v>180</v>
      </c>
      <c r="I35" s="253" t="s">
        <v>180</v>
      </c>
      <c r="J35" s="253" t="s">
        <v>180</v>
      </c>
    </row>
    <row r="36" spans="1:10" s="259" customFormat="1" x14ac:dyDescent="0.2">
      <c r="A36" s="258">
        <v>3</v>
      </c>
      <c r="B36" s="415" t="str">
        <f>'1. SKP'!C34</f>
        <v>-</v>
      </c>
      <c r="C36" s="416"/>
      <c r="D36" s="415" t="str">
        <f>'1. SKP'!D34</f>
        <v>-</v>
      </c>
      <c r="E36" s="416"/>
      <c r="F36" s="261" t="s">
        <v>180</v>
      </c>
      <c r="G36" s="253" t="s">
        <v>180</v>
      </c>
      <c r="H36" s="253" t="s">
        <v>180</v>
      </c>
      <c r="I36" s="253" t="s">
        <v>180</v>
      </c>
      <c r="J36" s="253" t="s">
        <v>180</v>
      </c>
    </row>
    <row r="37" spans="1:10" s="259" customFormat="1" x14ac:dyDescent="0.2">
      <c r="A37" s="258">
        <v>4</v>
      </c>
      <c r="B37" s="415" t="str">
        <f>'1. SKP'!C35</f>
        <v>-</v>
      </c>
      <c r="C37" s="416"/>
      <c r="D37" s="415" t="str">
        <f>'1. SKP'!D35</f>
        <v>-</v>
      </c>
      <c r="E37" s="416"/>
      <c r="F37" s="261" t="s">
        <v>180</v>
      </c>
      <c r="G37" s="253" t="s">
        <v>180</v>
      </c>
      <c r="H37" s="253" t="s">
        <v>180</v>
      </c>
      <c r="I37" s="253" t="s">
        <v>180</v>
      </c>
      <c r="J37" s="253" t="s">
        <v>180</v>
      </c>
    </row>
    <row r="38" spans="1:10" s="259" customFormat="1" x14ac:dyDescent="0.2">
      <c r="A38" s="258">
        <v>5</v>
      </c>
      <c r="B38" s="415" t="str">
        <f>'1. SKP'!C36</f>
        <v>-</v>
      </c>
      <c r="C38" s="416"/>
      <c r="D38" s="415" t="str">
        <f>'1. SKP'!D36</f>
        <v>-</v>
      </c>
      <c r="E38" s="416"/>
      <c r="F38" s="261" t="s">
        <v>180</v>
      </c>
      <c r="G38" s="253" t="s">
        <v>180</v>
      </c>
      <c r="H38" s="253" t="s">
        <v>180</v>
      </c>
      <c r="I38" s="253" t="s">
        <v>180</v>
      </c>
      <c r="J38" s="253" t="s">
        <v>180</v>
      </c>
    </row>
    <row r="39" spans="1:10" s="259" customFormat="1" x14ac:dyDescent="0.2">
      <c r="A39" s="258">
        <v>6</v>
      </c>
      <c r="B39" s="415" t="str">
        <f>'1. SKP'!C37</f>
        <v>-</v>
      </c>
      <c r="C39" s="416"/>
      <c r="D39" s="415" t="str">
        <f>'1. SKP'!D37</f>
        <v>-</v>
      </c>
      <c r="E39" s="416"/>
      <c r="F39" s="261" t="s">
        <v>180</v>
      </c>
      <c r="G39" s="253" t="s">
        <v>180</v>
      </c>
      <c r="H39" s="253" t="s">
        <v>180</v>
      </c>
      <c r="I39" s="253" t="s">
        <v>180</v>
      </c>
      <c r="J39" s="253" t="s">
        <v>180</v>
      </c>
    </row>
    <row r="40" spans="1:10" ht="15.75" customHeight="1" x14ac:dyDescent="0.2">
      <c r="G40" s="71"/>
      <c r="H40" s="71"/>
      <c r="J40" s="71"/>
    </row>
    <row r="41" spans="1:10" ht="15.75" customHeight="1" x14ac:dyDescent="0.2">
      <c r="B41" s="426" t="s">
        <v>196</v>
      </c>
      <c r="C41" s="426"/>
      <c r="D41" s="426"/>
      <c r="F41" s="241" t="s">
        <v>195</v>
      </c>
      <c r="G41" s="71"/>
      <c r="H41" s="71"/>
      <c r="J41" s="71"/>
    </row>
    <row r="42" spans="1:10" ht="15.75" customHeight="1" x14ac:dyDescent="0.2">
      <c r="F42" s="242" t="s">
        <v>192</v>
      </c>
    </row>
    <row r="43" spans="1:10" ht="15.75" customHeight="1" x14ac:dyDescent="0.2">
      <c r="F43" s="242"/>
    </row>
    <row r="44" spans="1:10" ht="15.75" customHeight="1" x14ac:dyDescent="0.2">
      <c r="F44" s="242"/>
    </row>
    <row r="45" spans="1:10" ht="15.75" customHeight="1" x14ac:dyDescent="0.2">
      <c r="F45" s="242"/>
    </row>
    <row r="46" spans="1:10" ht="15.75" customHeight="1" x14ac:dyDescent="0.2">
      <c r="B46" s="426" t="str">
        <f>C8</f>
        <v>Dra. Dyah Ismayanti, M.Ed.</v>
      </c>
      <c r="C46" s="426"/>
      <c r="D46" s="426"/>
      <c r="F46" s="242" t="str">
        <f>F8</f>
        <v>Prof. Ainun Na`im, Ph.D.</v>
      </c>
    </row>
    <row r="47" spans="1:10" ht="15.75" customHeight="1" x14ac:dyDescent="0.2">
      <c r="B47" s="426" t="str">
        <f>"NIP"&amp;C9</f>
        <v>NIP196204301986012001</v>
      </c>
      <c r="C47" s="426"/>
      <c r="D47" s="426"/>
      <c r="F47" s="26" t="str">
        <f>"NIP"&amp;F9</f>
        <v>NIP196012041986011001</v>
      </c>
      <c r="I47" s="2"/>
    </row>
    <row r="48" spans="1:10" ht="15.75" customHeight="1" x14ac:dyDescent="0.2">
      <c r="I48" s="2"/>
    </row>
    <row r="49" spans="9:9" ht="15.75" customHeight="1" x14ac:dyDescent="0.2">
      <c r="I49" s="2"/>
    </row>
    <row r="50" spans="9:9" ht="15.75" customHeight="1" x14ac:dyDescent="0.2">
      <c r="I50" s="2"/>
    </row>
    <row r="51" spans="9:9" ht="15.75" customHeight="1" x14ac:dyDescent="0.2">
      <c r="I51" s="2"/>
    </row>
    <row r="52" spans="9:9" ht="15.75" customHeight="1" x14ac:dyDescent="0.2">
      <c r="I52" s="2"/>
    </row>
    <row r="53" spans="9:9" ht="15.75" customHeight="1" x14ac:dyDescent="0.2">
      <c r="I53" s="2"/>
    </row>
    <row r="54" spans="9:9" ht="15.75" customHeight="1" x14ac:dyDescent="0.2">
      <c r="I54" s="2"/>
    </row>
    <row r="55" spans="9:9" ht="15.75" customHeight="1" x14ac:dyDescent="0.2">
      <c r="I55" s="2"/>
    </row>
    <row r="56" spans="9:9" ht="15.75" customHeight="1" x14ac:dyDescent="0.2">
      <c r="I56" s="2"/>
    </row>
    <row r="57" spans="9:9" ht="15.75" customHeight="1" x14ac:dyDescent="0.2">
      <c r="I57" s="2"/>
    </row>
    <row r="58" spans="9:9" ht="15.75" customHeight="1" x14ac:dyDescent="0.2">
      <c r="I58" s="2"/>
    </row>
    <row r="59" spans="9:9" ht="15.75" customHeight="1" x14ac:dyDescent="0.2">
      <c r="I59" s="2"/>
    </row>
    <row r="60" spans="9:9" ht="15.75" customHeight="1" x14ac:dyDescent="0.2">
      <c r="I60" s="2"/>
    </row>
    <row r="61" spans="9:9" ht="15.75" customHeight="1" x14ac:dyDescent="0.2">
      <c r="I61" s="2"/>
    </row>
    <row r="62" spans="9:9" ht="15.75" customHeight="1" x14ac:dyDescent="0.2">
      <c r="I62" s="2"/>
    </row>
    <row r="63" spans="9:9" ht="15.75" customHeight="1" x14ac:dyDescent="0.2">
      <c r="I63" s="2"/>
    </row>
    <row r="64" spans="9:9" ht="15.75" customHeight="1" x14ac:dyDescent="0.2">
      <c r="I64" s="2"/>
    </row>
    <row r="65" spans="9:9" ht="15.75" customHeight="1" x14ac:dyDescent="0.2">
      <c r="I65" s="2"/>
    </row>
    <row r="66" spans="9:9" ht="15.75" customHeight="1" x14ac:dyDescent="0.2">
      <c r="I66" s="2"/>
    </row>
    <row r="67" spans="9:9" ht="15.75" customHeight="1" x14ac:dyDescent="0.2">
      <c r="I67" s="2"/>
    </row>
    <row r="68" spans="9:9" ht="15.75" customHeight="1" x14ac:dyDescent="0.2">
      <c r="I68" s="2"/>
    </row>
    <row r="69" spans="9:9" ht="15.75" customHeight="1" x14ac:dyDescent="0.2">
      <c r="I69" s="2"/>
    </row>
    <row r="70" spans="9:9" ht="15.75" customHeight="1" x14ac:dyDescent="0.2">
      <c r="I70" s="2"/>
    </row>
    <row r="71" spans="9:9" ht="15.75" customHeight="1" x14ac:dyDescent="0.2">
      <c r="I71" s="2"/>
    </row>
    <row r="72" spans="9:9" ht="15.75" customHeight="1" x14ac:dyDescent="0.2">
      <c r="I72" s="2"/>
    </row>
    <row r="73" spans="9:9" ht="15.75" customHeight="1" x14ac:dyDescent="0.2">
      <c r="I73" s="2"/>
    </row>
    <row r="74" spans="9:9" ht="15.75" customHeight="1" x14ac:dyDescent="0.2">
      <c r="I74" s="2"/>
    </row>
    <row r="75" spans="9:9" ht="15.75" customHeight="1" x14ac:dyDescent="0.2">
      <c r="I75" s="2"/>
    </row>
    <row r="76" spans="9:9" ht="15.75" customHeight="1" x14ac:dyDescent="0.2">
      <c r="I76" s="2"/>
    </row>
    <row r="77" spans="9:9" ht="15.75" customHeight="1" x14ac:dyDescent="0.2">
      <c r="I77" s="2"/>
    </row>
    <row r="78" spans="9:9" ht="15.75" customHeight="1" x14ac:dyDescent="0.2">
      <c r="I78" s="2"/>
    </row>
    <row r="79" spans="9:9" ht="15.75" customHeight="1" x14ac:dyDescent="0.2">
      <c r="I79" s="2"/>
    </row>
    <row r="80" spans="9:9" ht="15.75" customHeight="1" x14ac:dyDescent="0.2">
      <c r="I80" s="2"/>
    </row>
    <row r="81" spans="9:9" ht="15.75" customHeight="1" x14ac:dyDescent="0.2">
      <c r="I81" s="2"/>
    </row>
    <row r="82" spans="9:9" ht="15.75" customHeight="1" x14ac:dyDescent="0.2">
      <c r="I82" s="2"/>
    </row>
    <row r="83" spans="9:9" ht="15.75" customHeight="1" x14ac:dyDescent="0.2">
      <c r="I83" s="2"/>
    </row>
    <row r="84" spans="9:9" ht="15.75" customHeight="1" x14ac:dyDescent="0.2">
      <c r="I84" s="2"/>
    </row>
    <row r="85" spans="9:9" ht="15.75" customHeight="1" x14ac:dyDescent="0.2">
      <c r="I85" s="2"/>
    </row>
    <row r="86" spans="9:9" ht="15.75" customHeight="1" x14ac:dyDescent="0.2">
      <c r="I86" s="2"/>
    </row>
    <row r="87" spans="9:9" ht="15.75" customHeight="1" x14ac:dyDescent="0.2">
      <c r="I87" s="2"/>
    </row>
    <row r="88" spans="9:9" ht="15.75" customHeight="1" x14ac:dyDescent="0.2">
      <c r="I88" s="2"/>
    </row>
    <row r="89" spans="9:9" ht="15.75" customHeight="1" x14ac:dyDescent="0.2">
      <c r="I89" s="2"/>
    </row>
    <row r="90" spans="9:9" ht="15.75" customHeight="1" x14ac:dyDescent="0.2">
      <c r="I90" s="2"/>
    </row>
    <row r="91" spans="9:9" ht="15.75" customHeight="1" x14ac:dyDescent="0.2">
      <c r="I91" s="2"/>
    </row>
    <row r="92" spans="9:9" ht="15.75" customHeight="1" x14ac:dyDescent="0.2">
      <c r="I92" s="2"/>
    </row>
    <row r="93" spans="9:9" ht="15.75" customHeight="1" x14ac:dyDescent="0.2">
      <c r="I93" s="2"/>
    </row>
    <row r="94" spans="9:9" ht="15.75" customHeight="1" x14ac:dyDescent="0.2">
      <c r="I94" s="2"/>
    </row>
    <row r="95" spans="9:9" ht="15.75" customHeight="1" x14ac:dyDescent="0.2">
      <c r="I95" s="2"/>
    </row>
    <row r="96" spans="9:9" ht="15.75" customHeight="1" x14ac:dyDescent="0.2">
      <c r="I96" s="2"/>
    </row>
    <row r="97" spans="9:9" ht="15.75" customHeight="1" x14ac:dyDescent="0.2">
      <c r="I97" s="2"/>
    </row>
    <row r="98" spans="9:9" ht="15.75" customHeight="1" x14ac:dyDescent="0.2">
      <c r="I98" s="2"/>
    </row>
    <row r="99" spans="9:9" ht="15.75" customHeight="1" x14ac:dyDescent="0.2">
      <c r="I99" s="2"/>
    </row>
    <row r="100" spans="9:9" ht="15.75" customHeight="1" x14ac:dyDescent="0.2">
      <c r="I100" s="2"/>
    </row>
    <row r="101" spans="9:9" ht="15.75" customHeight="1" x14ac:dyDescent="0.2">
      <c r="I101" s="2"/>
    </row>
    <row r="102" spans="9:9" ht="15.75" customHeight="1" x14ac:dyDescent="0.2">
      <c r="I102" s="2"/>
    </row>
    <row r="103" spans="9:9" ht="15.75" customHeight="1" x14ac:dyDescent="0.2">
      <c r="I103" s="2"/>
    </row>
    <row r="104" spans="9:9" ht="15.75" customHeight="1" x14ac:dyDescent="0.2">
      <c r="I104" s="2"/>
    </row>
    <row r="105" spans="9:9" ht="15.75" customHeight="1" x14ac:dyDescent="0.2">
      <c r="I105" s="2"/>
    </row>
    <row r="106" spans="9:9" ht="15.75" customHeight="1" x14ac:dyDescent="0.2">
      <c r="I106" s="2"/>
    </row>
    <row r="107" spans="9:9" ht="15.75" customHeight="1" x14ac:dyDescent="0.2">
      <c r="I107" s="2"/>
    </row>
    <row r="108" spans="9:9" ht="15.75" customHeight="1" x14ac:dyDescent="0.2">
      <c r="I108" s="2"/>
    </row>
    <row r="109" spans="9:9" ht="15.75" customHeight="1" x14ac:dyDescent="0.2">
      <c r="I109" s="2"/>
    </row>
    <row r="110" spans="9:9" ht="15.75" customHeight="1" x14ac:dyDescent="0.2">
      <c r="I110" s="2"/>
    </row>
    <row r="111" spans="9:9" ht="15.75" customHeight="1" x14ac:dyDescent="0.2">
      <c r="I111" s="2"/>
    </row>
    <row r="112" spans="9:9" ht="15.75" customHeight="1" x14ac:dyDescent="0.2">
      <c r="I112" s="2"/>
    </row>
    <row r="113" spans="9:9" ht="15.75" customHeight="1" x14ac:dyDescent="0.2">
      <c r="I113" s="2"/>
    </row>
    <row r="114" spans="9:9" ht="15.75" customHeight="1" x14ac:dyDescent="0.2">
      <c r="I114" s="2"/>
    </row>
    <row r="115" spans="9:9" ht="15.75" customHeight="1" x14ac:dyDescent="0.2">
      <c r="I115" s="2"/>
    </row>
    <row r="116" spans="9:9" ht="15.75" customHeight="1" x14ac:dyDescent="0.2">
      <c r="I116" s="2"/>
    </row>
    <row r="117" spans="9:9" ht="15.75" customHeight="1" x14ac:dyDescent="0.2">
      <c r="I117" s="2"/>
    </row>
    <row r="118" spans="9:9" ht="15.75" customHeight="1" x14ac:dyDescent="0.2">
      <c r="I118" s="2"/>
    </row>
    <row r="119" spans="9:9" ht="15.75" customHeight="1" x14ac:dyDescent="0.2">
      <c r="I119" s="2"/>
    </row>
    <row r="120" spans="9:9" ht="15.75" customHeight="1" x14ac:dyDescent="0.2">
      <c r="I120" s="2"/>
    </row>
    <row r="121" spans="9:9" ht="15.75" customHeight="1" x14ac:dyDescent="0.2">
      <c r="I121" s="2"/>
    </row>
    <row r="122" spans="9:9" ht="15.75" customHeight="1" x14ac:dyDescent="0.2">
      <c r="I122" s="2"/>
    </row>
    <row r="123" spans="9:9" ht="15.75" customHeight="1" x14ac:dyDescent="0.2">
      <c r="I123" s="2"/>
    </row>
    <row r="124" spans="9:9" ht="15.75" customHeight="1" x14ac:dyDescent="0.2">
      <c r="I124" s="2"/>
    </row>
    <row r="125" spans="9:9" ht="15.75" customHeight="1" x14ac:dyDescent="0.2">
      <c r="I125" s="2"/>
    </row>
    <row r="126" spans="9:9" ht="15.75" customHeight="1" x14ac:dyDescent="0.2">
      <c r="I126" s="2"/>
    </row>
    <row r="127" spans="9:9" ht="15.75" customHeight="1" x14ac:dyDescent="0.2">
      <c r="I127" s="2"/>
    </row>
    <row r="128" spans="9:9" ht="15.75" customHeight="1" x14ac:dyDescent="0.2">
      <c r="I128" s="2"/>
    </row>
    <row r="129" spans="9:9" ht="15.75" customHeight="1" x14ac:dyDescent="0.2">
      <c r="I129" s="2"/>
    </row>
    <row r="130" spans="9:9" ht="15.75" customHeight="1" x14ac:dyDescent="0.2">
      <c r="I130" s="2"/>
    </row>
    <row r="131" spans="9:9" ht="15.75" customHeight="1" x14ac:dyDescent="0.2">
      <c r="I131" s="2"/>
    </row>
    <row r="132" spans="9:9" ht="15.75" customHeight="1" x14ac:dyDescent="0.2">
      <c r="I132" s="2"/>
    </row>
    <row r="133" spans="9:9" ht="15.75" customHeight="1" x14ac:dyDescent="0.2">
      <c r="I133" s="2"/>
    </row>
    <row r="134" spans="9:9" ht="15.75" customHeight="1" x14ac:dyDescent="0.2">
      <c r="I134" s="2"/>
    </row>
    <row r="135" spans="9:9" ht="15.75" customHeight="1" x14ac:dyDescent="0.2">
      <c r="I135" s="2"/>
    </row>
    <row r="136" spans="9:9" ht="15.75" customHeight="1" x14ac:dyDescent="0.2">
      <c r="I136" s="2"/>
    </row>
    <row r="137" spans="9:9" ht="15.75" customHeight="1" x14ac:dyDescent="0.2">
      <c r="I137" s="2"/>
    </row>
    <row r="138" spans="9:9" ht="15.75" customHeight="1" x14ac:dyDescent="0.2">
      <c r="I138" s="2"/>
    </row>
    <row r="139" spans="9:9" ht="15.75" customHeight="1" x14ac:dyDescent="0.2">
      <c r="I139" s="2"/>
    </row>
    <row r="140" spans="9:9" ht="15.75" customHeight="1" x14ac:dyDescent="0.2">
      <c r="I140" s="2"/>
    </row>
    <row r="141" spans="9:9" ht="15.75" customHeight="1" x14ac:dyDescent="0.2">
      <c r="I141" s="2"/>
    </row>
    <row r="142" spans="9:9" ht="15.75" customHeight="1" x14ac:dyDescent="0.2">
      <c r="I142" s="2"/>
    </row>
    <row r="143" spans="9:9" ht="15.75" customHeight="1" x14ac:dyDescent="0.2">
      <c r="I143" s="2"/>
    </row>
    <row r="144" spans="9:9" ht="15.75" customHeight="1" x14ac:dyDescent="0.2">
      <c r="I144" s="2"/>
    </row>
    <row r="145" spans="9:9" ht="15.75" customHeight="1" x14ac:dyDescent="0.2">
      <c r="I145" s="2"/>
    </row>
    <row r="146" spans="9:9" ht="15.75" customHeight="1" x14ac:dyDescent="0.2">
      <c r="I146" s="2"/>
    </row>
    <row r="147" spans="9:9" ht="15.75" customHeight="1" x14ac:dyDescent="0.2">
      <c r="I147" s="2"/>
    </row>
    <row r="148" spans="9:9" ht="15.75" customHeight="1" x14ac:dyDescent="0.2">
      <c r="I148" s="2"/>
    </row>
    <row r="149" spans="9:9" ht="15.75" customHeight="1" x14ac:dyDescent="0.2">
      <c r="I149" s="2"/>
    </row>
    <row r="150" spans="9:9" ht="15.75" customHeight="1" x14ac:dyDescent="0.2">
      <c r="I150" s="2"/>
    </row>
    <row r="151" spans="9:9" ht="15.75" customHeight="1" x14ac:dyDescent="0.2">
      <c r="I151" s="2"/>
    </row>
    <row r="152" spans="9:9" ht="15.75" customHeight="1" x14ac:dyDescent="0.2">
      <c r="I152" s="2"/>
    </row>
    <row r="153" spans="9:9" ht="15.75" customHeight="1" x14ac:dyDescent="0.2">
      <c r="I153" s="2"/>
    </row>
    <row r="154" spans="9:9" ht="15.75" customHeight="1" x14ac:dyDescent="0.2">
      <c r="I154" s="2"/>
    </row>
    <row r="155" spans="9:9" ht="15.75" customHeight="1" x14ac:dyDescent="0.2">
      <c r="I155" s="2"/>
    </row>
    <row r="156" spans="9:9" ht="15.75" customHeight="1" x14ac:dyDescent="0.2">
      <c r="I156" s="2"/>
    </row>
    <row r="157" spans="9:9" ht="15.75" customHeight="1" x14ac:dyDescent="0.2">
      <c r="I157" s="2"/>
    </row>
    <row r="158" spans="9:9" ht="15.75" customHeight="1" x14ac:dyDescent="0.2">
      <c r="I158" s="2"/>
    </row>
    <row r="159" spans="9:9" ht="15.75" customHeight="1" x14ac:dyDescent="0.2">
      <c r="I159" s="2"/>
    </row>
    <row r="160" spans="9:9" ht="15.75" customHeight="1" x14ac:dyDescent="0.2">
      <c r="I160" s="2"/>
    </row>
    <row r="161" spans="9:9" ht="15.75" customHeight="1" x14ac:dyDescent="0.2">
      <c r="I161" s="2"/>
    </row>
    <row r="162" spans="9:9" ht="15.75" customHeight="1" x14ac:dyDescent="0.2">
      <c r="I162" s="2"/>
    </row>
    <row r="163" spans="9:9" ht="15.75" customHeight="1" x14ac:dyDescent="0.2">
      <c r="I163" s="2"/>
    </row>
    <row r="164" spans="9:9" ht="15.75" customHeight="1" x14ac:dyDescent="0.2">
      <c r="I164" s="2"/>
    </row>
    <row r="165" spans="9:9" ht="15.75" customHeight="1" x14ac:dyDescent="0.2">
      <c r="I165" s="2"/>
    </row>
    <row r="166" spans="9:9" ht="15.75" customHeight="1" x14ac:dyDescent="0.2">
      <c r="I166" s="2"/>
    </row>
    <row r="167" spans="9:9" ht="15.75" customHeight="1" x14ac:dyDescent="0.2">
      <c r="I167" s="2"/>
    </row>
    <row r="168" spans="9:9" ht="15.75" customHeight="1" x14ac:dyDescent="0.2">
      <c r="I168" s="2"/>
    </row>
    <row r="169" spans="9:9" ht="15.75" customHeight="1" x14ac:dyDescent="0.2">
      <c r="I169" s="2"/>
    </row>
    <row r="170" spans="9:9" ht="15.75" customHeight="1" x14ac:dyDescent="0.2">
      <c r="I170" s="2"/>
    </row>
    <row r="171" spans="9:9" ht="15.75" customHeight="1" x14ac:dyDescent="0.2">
      <c r="I171" s="2"/>
    </row>
    <row r="172" spans="9:9" ht="15.75" customHeight="1" x14ac:dyDescent="0.2">
      <c r="I172" s="2"/>
    </row>
    <row r="173" spans="9:9" ht="15.75" customHeight="1" x14ac:dyDescent="0.2">
      <c r="I173" s="2"/>
    </row>
    <row r="174" spans="9:9" ht="15.75" customHeight="1" x14ac:dyDescent="0.2">
      <c r="I174" s="2"/>
    </row>
    <row r="175" spans="9:9" ht="15.75" customHeight="1" x14ac:dyDescent="0.2">
      <c r="I175" s="2"/>
    </row>
    <row r="176" spans="9:9" ht="15.75" customHeight="1" x14ac:dyDescent="0.2">
      <c r="I176" s="2"/>
    </row>
    <row r="177" spans="9:9" ht="15.75" customHeight="1" x14ac:dyDescent="0.2">
      <c r="I177" s="2"/>
    </row>
    <row r="178" spans="9:9" ht="15.75" customHeight="1" x14ac:dyDescent="0.2">
      <c r="I178" s="2"/>
    </row>
    <row r="179" spans="9:9" ht="15.75" customHeight="1" x14ac:dyDescent="0.2">
      <c r="I179" s="2"/>
    </row>
    <row r="180" spans="9:9" ht="15.75" customHeight="1" x14ac:dyDescent="0.2">
      <c r="I180" s="2"/>
    </row>
    <row r="181" spans="9:9" ht="15.75" customHeight="1" x14ac:dyDescent="0.2">
      <c r="I181" s="2"/>
    </row>
    <row r="182" spans="9:9" ht="15.75" customHeight="1" x14ac:dyDescent="0.2">
      <c r="I182" s="2"/>
    </row>
    <row r="183" spans="9:9" ht="15.75" customHeight="1" x14ac:dyDescent="0.2">
      <c r="I183" s="2"/>
    </row>
    <row r="184" spans="9:9" ht="15.75" customHeight="1" x14ac:dyDescent="0.2">
      <c r="I184" s="2"/>
    </row>
    <row r="185" spans="9:9" ht="15.75" customHeight="1" x14ac:dyDescent="0.2">
      <c r="I185" s="2"/>
    </row>
    <row r="186" spans="9:9" ht="15.75" customHeight="1" x14ac:dyDescent="0.2">
      <c r="I186" s="2"/>
    </row>
    <row r="187" spans="9:9" ht="15.75" customHeight="1" x14ac:dyDescent="0.2">
      <c r="I187" s="2"/>
    </row>
    <row r="188" spans="9:9" ht="15.75" customHeight="1" x14ac:dyDescent="0.2">
      <c r="I188" s="2"/>
    </row>
    <row r="189" spans="9:9" ht="15.75" customHeight="1" x14ac:dyDescent="0.2">
      <c r="I189" s="2"/>
    </row>
    <row r="190" spans="9:9" ht="15.75" customHeight="1" x14ac:dyDescent="0.2">
      <c r="I190" s="2"/>
    </row>
    <row r="191" spans="9:9" ht="15.75" customHeight="1" x14ac:dyDescent="0.2">
      <c r="I191" s="2"/>
    </row>
    <row r="192" spans="9:9" ht="15.75" customHeight="1" x14ac:dyDescent="0.2">
      <c r="I192" s="2"/>
    </row>
    <row r="193" spans="9:9" ht="15.75" customHeight="1" x14ac:dyDescent="0.2">
      <c r="I193" s="2"/>
    </row>
    <row r="194" spans="9:9" ht="15.75" customHeight="1" x14ac:dyDescent="0.2">
      <c r="I194" s="2"/>
    </row>
    <row r="195" spans="9:9" ht="15.75" customHeight="1" x14ac:dyDescent="0.2">
      <c r="I195" s="2"/>
    </row>
    <row r="196" spans="9:9" ht="15.75" customHeight="1" x14ac:dyDescent="0.2">
      <c r="I196" s="2"/>
    </row>
    <row r="197" spans="9:9" ht="15.75" customHeight="1" x14ac:dyDescent="0.2">
      <c r="I197" s="2"/>
    </row>
    <row r="198" spans="9:9" ht="15.75" customHeight="1" x14ac:dyDescent="0.2">
      <c r="I198" s="2"/>
    </row>
    <row r="199" spans="9:9" ht="15.75" customHeight="1" x14ac:dyDescent="0.2">
      <c r="I199" s="2"/>
    </row>
    <row r="200" spans="9:9" ht="15.75" customHeight="1" x14ac:dyDescent="0.2">
      <c r="I200" s="2"/>
    </row>
    <row r="201" spans="9:9" ht="15.75" customHeight="1" x14ac:dyDescent="0.2">
      <c r="I201" s="2"/>
    </row>
    <row r="202" spans="9:9" ht="15.75" customHeight="1" x14ac:dyDescent="0.2">
      <c r="I202" s="2"/>
    </row>
    <row r="203" spans="9:9" ht="15.75" customHeight="1" x14ac:dyDescent="0.2">
      <c r="I203" s="2"/>
    </row>
    <row r="204" spans="9:9" ht="15.75" customHeight="1" x14ac:dyDescent="0.2">
      <c r="I204" s="2"/>
    </row>
    <row r="205" spans="9:9" ht="15.75" customHeight="1" x14ac:dyDescent="0.2">
      <c r="I205" s="2"/>
    </row>
    <row r="206" spans="9:9" ht="15.75" customHeight="1" x14ac:dyDescent="0.2">
      <c r="I206" s="2"/>
    </row>
    <row r="207" spans="9:9" ht="15.75" customHeight="1" x14ac:dyDescent="0.2">
      <c r="I207" s="2"/>
    </row>
    <row r="208" spans="9:9" ht="15.75" customHeight="1" x14ac:dyDescent="0.2">
      <c r="I208" s="2"/>
    </row>
    <row r="209" spans="9:9" ht="15.75" customHeight="1" x14ac:dyDescent="0.2">
      <c r="I209" s="2"/>
    </row>
    <row r="210" spans="9:9" ht="15.75" customHeight="1" x14ac:dyDescent="0.2">
      <c r="I210" s="2"/>
    </row>
    <row r="211" spans="9:9" ht="15.75" customHeight="1" x14ac:dyDescent="0.2">
      <c r="I211" s="2"/>
    </row>
    <row r="212" spans="9:9" ht="15.75" customHeight="1" x14ac:dyDescent="0.2">
      <c r="I212" s="2"/>
    </row>
    <row r="213" spans="9:9" ht="15.75" customHeight="1" x14ac:dyDescent="0.2">
      <c r="I213" s="2"/>
    </row>
    <row r="214" spans="9:9" ht="15.75" customHeight="1" x14ac:dyDescent="0.2">
      <c r="I214" s="2"/>
    </row>
    <row r="215" spans="9:9" ht="15.75" customHeight="1" x14ac:dyDescent="0.2">
      <c r="I215" s="2"/>
    </row>
    <row r="216" spans="9:9" ht="15.75" customHeight="1" x14ac:dyDescent="0.2">
      <c r="I216" s="2"/>
    </row>
    <row r="217" spans="9:9" ht="15.75" customHeight="1" x14ac:dyDescent="0.2">
      <c r="I217" s="2"/>
    </row>
    <row r="218" spans="9:9" ht="15.75" customHeight="1" x14ac:dyDescent="0.2">
      <c r="I218" s="2"/>
    </row>
    <row r="219" spans="9:9" ht="15.75" customHeight="1" x14ac:dyDescent="0.2">
      <c r="I219" s="2"/>
    </row>
    <row r="220" spans="9:9" ht="15.75" customHeight="1" x14ac:dyDescent="0.2">
      <c r="I220" s="2"/>
    </row>
    <row r="221" spans="9:9" ht="15.75" customHeight="1" x14ac:dyDescent="0.2">
      <c r="I221" s="2"/>
    </row>
    <row r="222" spans="9:9" ht="15.75" customHeight="1" x14ac:dyDescent="0.2">
      <c r="I222" s="2"/>
    </row>
    <row r="223" spans="9:9" ht="15.75" customHeight="1" x14ac:dyDescent="0.2">
      <c r="I223" s="2"/>
    </row>
    <row r="224" spans="9:9" ht="15.75" customHeight="1" x14ac:dyDescent="0.2">
      <c r="I224" s="2"/>
    </row>
    <row r="225" spans="9:9" ht="15.75" customHeight="1" x14ac:dyDescent="0.2">
      <c r="I225" s="2"/>
    </row>
    <row r="226" spans="9:9" ht="15.75" customHeight="1" x14ac:dyDescent="0.2">
      <c r="I226" s="2"/>
    </row>
    <row r="227" spans="9:9" ht="15.75" customHeight="1" x14ac:dyDescent="0.2">
      <c r="I227" s="2"/>
    </row>
    <row r="228" spans="9:9" ht="15.75" customHeight="1" x14ac:dyDescent="0.2">
      <c r="I228" s="2"/>
    </row>
    <row r="229" spans="9:9" ht="15.75" customHeight="1" x14ac:dyDescent="0.2">
      <c r="I229" s="2"/>
    </row>
    <row r="230" spans="9:9" ht="15.75" customHeight="1" x14ac:dyDescent="0.2">
      <c r="I230" s="2"/>
    </row>
    <row r="231" spans="9:9" ht="15.75" customHeight="1" x14ac:dyDescent="0.2">
      <c r="I231" s="2"/>
    </row>
    <row r="232" spans="9:9" ht="15.75" customHeight="1" x14ac:dyDescent="0.2">
      <c r="I232" s="2"/>
    </row>
    <row r="233" spans="9:9" ht="15.75" customHeight="1" x14ac:dyDescent="0.2">
      <c r="I233" s="2"/>
    </row>
    <row r="234" spans="9:9" ht="15.75" customHeight="1" x14ac:dyDescent="0.2">
      <c r="I234" s="2"/>
    </row>
    <row r="235" spans="9:9" ht="15.75" customHeight="1" x14ac:dyDescent="0.2">
      <c r="I235" s="2"/>
    </row>
    <row r="236" spans="9:9" ht="15.75" customHeight="1" x14ac:dyDescent="0.2">
      <c r="I236" s="2"/>
    </row>
    <row r="237" spans="9:9" ht="15.75" customHeight="1" x14ac:dyDescent="0.2">
      <c r="I237" s="2"/>
    </row>
    <row r="238" spans="9:9" ht="15.75" customHeight="1" x14ac:dyDescent="0.2">
      <c r="I238" s="2"/>
    </row>
    <row r="239" spans="9:9" ht="15.75" customHeight="1" x14ac:dyDescent="0.2">
      <c r="I239" s="2"/>
    </row>
    <row r="240" spans="9:9" ht="15.75" customHeight="1" x14ac:dyDescent="0.2">
      <c r="I240" s="2"/>
    </row>
    <row r="241" spans="9:9" ht="15.75" customHeight="1" x14ac:dyDescent="0.2">
      <c r="I241" s="2"/>
    </row>
    <row r="242" spans="9:9" ht="15.75" customHeight="1" x14ac:dyDescent="0.2">
      <c r="I242" s="2"/>
    </row>
    <row r="243" spans="9:9" ht="15.75" customHeight="1" x14ac:dyDescent="0.2">
      <c r="I243" s="2"/>
    </row>
    <row r="244" spans="9:9" ht="15.75" customHeight="1" x14ac:dyDescent="0.2">
      <c r="I244" s="2"/>
    </row>
    <row r="245" spans="9:9" ht="15.75" customHeight="1" x14ac:dyDescent="0.2">
      <c r="I245" s="2"/>
    </row>
    <row r="246" spans="9:9" ht="15.75" customHeight="1" x14ac:dyDescent="0.2">
      <c r="I246" s="2"/>
    </row>
    <row r="247" spans="9:9" ht="15.75" customHeight="1" x14ac:dyDescent="0.2">
      <c r="I247" s="2"/>
    </row>
    <row r="248" spans="9:9" ht="15.75" customHeight="1" x14ac:dyDescent="0.2">
      <c r="I248" s="2"/>
    </row>
    <row r="249" spans="9:9" ht="15.75" customHeight="1" x14ac:dyDescent="0.2">
      <c r="I249" s="2"/>
    </row>
    <row r="250" spans="9:9" ht="15.75" customHeight="1" x14ac:dyDescent="0.2">
      <c r="I250" s="2"/>
    </row>
    <row r="251" spans="9:9" ht="15.75" customHeight="1" x14ac:dyDescent="0.2">
      <c r="I251" s="2"/>
    </row>
    <row r="252" spans="9:9" ht="15.75" customHeight="1" x14ac:dyDescent="0.2">
      <c r="I252" s="2"/>
    </row>
    <row r="253" spans="9:9" ht="15.75" customHeight="1" x14ac:dyDescent="0.2">
      <c r="I253" s="2"/>
    </row>
    <row r="254" spans="9:9" ht="15.75" customHeight="1" x14ac:dyDescent="0.2">
      <c r="I254" s="2"/>
    </row>
    <row r="255" spans="9:9" ht="15.75" customHeight="1" x14ac:dyDescent="0.2">
      <c r="I255" s="2"/>
    </row>
    <row r="256" spans="9:9" ht="15.75" customHeight="1" x14ac:dyDescent="0.2">
      <c r="I256" s="2"/>
    </row>
    <row r="257" spans="9:9" ht="15.75" customHeight="1" x14ac:dyDescent="0.2">
      <c r="I257" s="2"/>
    </row>
    <row r="258" spans="9:9" ht="15.75" customHeight="1" x14ac:dyDescent="0.2">
      <c r="I258" s="2"/>
    </row>
    <row r="259" spans="9:9" ht="15.75" customHeight="1" x14ac:dyDescent="0.2">
      <c r="I259" s="2"/>
    </row>
    <row r="260" spans="9:9" ht="15.75" customHeight="1" x14ac:dyDescent="0.2">
      <c r="I260" s="2"/>
    </row>
    <row r="261" spans="9:9" ht="15.75" customHeight="1" x14ac:dyDescent="0.2">
      <c r="I261" s="2"/>
    </row>
    <row r="262" spans="9:9" ht="15.75" customHeight="1" x14ac:dyDescent="0.2">
      <c r="I262" s="2"/>
    </row>
    <row r="263" spans="9:9" ht="15.75" customHeight="1" x14ac:dyDescent="0.2">
      <c r="I263" s="2"/>
    </row>
    <row r="264" spans="9:9" ht="15.75" customHeight="1" x14ac:dyDescent="0.2">
      <c r="I264" s="2"/>
    </row>
    <row r="265" spans="9:9" ht="15.75" customHeight="1" x14ac:dyDescent="0.2">
      <c r="I265" s="2"/>
    </row>
    <row r="266" spans="9:9" ht="15.75" customHeight="1" x14ac:dyDescent="0.2">
      <c r="I266" s="2"/>
    </row>
    <row r="267" spans="9:9" ht="15.75" customHeight="1" x14ac:dyDescent="0.2">
      <c r="I267" s="2"/>
    </row>
    <row r="268" spans="9:9" ht="15.75" customHeight="1" x14ac:dyDescent="0.2">
      <c r="I268" s="2"/>
    </row>
    <row r="269" spans="9:9" ht="15.75" customHeight="1" x14ac:dyDescent="0.2">
      <c r="I269" s="2"/>
    </row>
    <row r="270" spans="9:9" ht="15.75" customHeight="1" x14ac:dyDescent="0.2">
      <c r="I270" s="2"/>
    </row>
    <row r="271" spans="9:9" ht="15.75" customHeight="1" x14ac:dyDescent="0.2">
      <c r="I271" s="2"/>
    </row>
    <row r="272" spans="9:9" ht="15.75" customHeight="1" x14ac:dyDescent="0.2">
      <c r="I272" s="2"/>
    </row>
    <row r="273" spans="9:9" ht="15.75" customHeight="1" x14ac:dyDescent="0.2">
      <c r="I273" s="2"/>
    </row>
    <row r="274" spans="9:9" ht="15.75" customHeight="1" x14ac:dyDescent="0.2">
      <c r="I274" s="2"/>
    </row>
    <row r="275" spans="9:9" ht="15.75" customHeight="1" x14ac:dyDescent="0.2">
      <c r="I275" s="2"/>
    </row>
    <row r="276" spans="9:9" ht="15.75" customHeight="1" x14ac:dyDescent="0.2">
      <c r="I276" s="2"/>
    </row>
    <row r="277" spans="9:9" ht="15.75" customHeight="1" x14ac:dyDescent="0.2">
      <c r="I277" s="2"/>
    </row>
    <row r="278" spans="9:9" ht="15.75" customHeight="1" x14ac:dyDescent="0.2">
      <c r="I278" s="2"/>
    </row>
    <row r="279" spans="9:9" ht="15.75" customHeight="1" x14ac:dyDescent="0.2">
      <c r="I279" s="2"/>
    </row>
    <row r="280" spans="9:9" ht="15.75" customHeight="1" x14ac:dyDescent="0.2">
      <c r="I280" s="2"/>
    </row>
    <row r="281" spans="9:9" ht="15.75" customHeight="1" x14ac:dyDescent="0.2">
      <c r="I281" s="2"/>
    </row>
    <row r="282" spans="9:9" ht="15.75" customHeight="1" x14ac:dyDescent="0.2">
      <c r="I282" s="2"/>
    </row>
    <row r="283" spans="9:9" ht="15.75" customHeight="1" x14ac:dyDescent="0.2">
      <c r="I283" s="2"/>
    </row>
    <row r="284" spans="9:9" ht="15.75" customHeight="1" x14ac:dyDescent="0.2">
      <c r="I284" s="2"/>
    </row>
    <row r="285" spans="9:9" ht="15.75" customHeight="1" x14ac:dyDescent="0.2">
      <c r="I285" s="2"/>
    </row>
    <row r="286" spans="9:9" ht="15.75" customHeight="1" x14ac:dyDescent="0.2">
      <c r="I286" s="2"/>
    </row>
    <row r="287" spans="9:9" ht="15.75" customHeight="1" x14ac:dyDescent="0.2">
      <c r="I287" s="2"/>
    </row>
    <row r="288" spans="9:9" ht="15.75" customHeight="1" x14ac:dyDescent="0.2">
      <c r="I288" s="2"/>
    </row>
    <row r="289" spans="9:9" ht="15.75" customHeight="1" x14ac:dyDescent="0.2">
      <c r="I289" s="2"/>
    </row>
    <row r="290" spans="9:9" ht="15.75" customHeight="1" x14ac:dyDescent="0.2">
      <c r="I290" s="2"/>
    </row>
    <row r="291" spans="9:9" ht="15.75" customHeight="1" x14ac:dyDescent="0.2">
      <c r="I291" s="2"/>
    </row>
    <row r="292" spans="9:9" ht="15.75" customHeight="1" x14ac:dyDescent="0.2">
      <c r="I292" s="2"/>
    </row>
    <row r="293" spans="9:9" ht="15.75" customHeight="1" x14ac:dyDescent="0.2">
      <c r="I293" s="2"/>
    </row>
    <row r="294" spans="9:9" ht="15.75" customHeight="1" x14ac:dyDescent="0.2">
      <c r="I294" s="2"/>
    </row>
    <row r="295" spans="9:9" ht="15.75" customHeight="1" x14ac:dyDescent="0.2">
      <c r="I295" s="2"/>
    </row>
    <row r="296" spans="9:9" ht="15.75" customHeight="1" x14ac:dyDescent="0.2">
      <c r="I296" s="2"/>
    </row>
    <row r="297" spans="9:9" ht="15.75" customHeight="1" x14ac:dyDescent="0.2">
      <c r="I297" s="2"/>
    </row>
    <row r="298" spans="9:9" ht="15.75" customHeight="1" x14ac:dyDescent="0.2">
      <c r="I298" s="2"/>
    </row>
    <row r="299" spans="9:9" ht="15.75" customHeight="1" x14ac:dyDescent="0.2">
      <c r="I299" s="2"/>
    </row>
    <row r="300" spans="9:9" ht="15.75" customHeight="1" x14ac:dyDescent="0.2">
      <c r="I300" s="2"/>
    </row>
    <row r="301" spans="9:9" ht="15.75" customHeight="1" x14ac:dyDescent="0.2">
      <c r="I301" s="2"/>
    </row>
    <row r="302" spans="9:9" ht="15.75" customHeight="1" x14ac:dyDescent="0.2">
      <c r="I302" s="2"/>
    </row>
    <row r="303" spans="9:9" ht="15.75" customHeight="1" x14ac:dyDescent="0.2">
      <c r="I303" s="2"/>
    </row>
    <row r="304" spans="9:9" ht="15.75" customHeight="1" x14ac:dyDescent="0.2">
      <c r="I304" s="2"/>
    </row>
    <row r="305" spans="9:9" ht="15.75" customHeight="1" x14ac:dyDescent="0.2">
      <c r="I305" s="2"/>
    </row>
    <row r="306" spans="9:9" ht="15.75" customHeight="1" x14ac:dyDescent="0.2">
      <c r="I306" s="2"/>
    </row>
    <row r="307" spans="9:9" ht="15.75" customHeight="1" x14ac:dyDescent="0.2">
      <c r="I307" s="2"/>
    </row>
    <row r="308" spans="9:9" ht="15.75" customHeight="1" x14ac:dyDescent="0.2">
      <c r="I308" s="2"/>
    </row>
    <row r="309" spans="9:9" ht="15.75" customHeight="1" x14ac:dyDescent="0.2">
      <c r="I309" s="2"/>
    </row>
    <row r="310" spans="9:9" ht="15.75" customHeight="1" x14ac:dyDescent="0.2">
      <c r="I310" s="2"/>
    </row>
    <row r="311" spans="9:9" ht="15.75" customHeight="1" x14ac:dyDescent="0.2">
      <c r="I311" s="2"/>
    </row>
    <row r="312" spans="9:9" ht="15.75" customHeight="1" x14ac:dyDescent="0.2">
      <c r="I312" s="2"/>
    </row>
    <row r="313" spans="9:9" ht="15.75" customHeight="1" x14ac:dyDescent="0.2">
      <c r="I313" s="2"/>
    </row>
    <row r="314" spans="9:9" ht="15.75" customHeight="1" x14ac:dyDescent="0.2">
      <c r="I314" s="2"/>
    </row>
    <row r="315" spans="9:9" ht="15.75" customHeight="1" x14ac:dyDescent="0.2">
      <c r="I315" s="2"/>
    </row>
    <row r="316" spans="9:9" ht="15.75" customHeight="1" x14ac:dyDescent="0.2">
      <c r="I316" s="2"/>
    </row>
    <row r="317" spans="9:9" ht="15.75" customHeight="1" x14ac:dyDescent="0.2">
      <c r="I317" s="2"/>
    </row>
    <row r="318" spans="9:9" ht="15.75" customHeight="1" x14ac:dyDescent="0.2">
      <c r="I318" s="2"/>
    </row>
    <row r="319" spans="9:9" ht="15.75" customHeight="1" x14ac:dyDescent="0.2">
      <c r="I319" s="2"/>
    </row>
    <row r="320" spans="9:9" ht="15.75" customHeight="1" x14ac:dyDescent="0.2">
      <c r="I320" s="2"/>
    </row>
    <row r="321" spans="9:9" ht="15.75" customHeight="1" x14ac:dyDescent="0.2">
      <c r="I321" s="2"/>
    </row>
    <row r="322" spans="9:9" ht="15.75" customHeight="1" x14ac:dyDescent="0.2">
      <c r="I322" s="2"/>
    </row>
    <row r="323" spans="9:9" ht="15.75" customHeight="1" x14ac:dyDescent="0.2">
      <c r="I323" s="2"/>
    </row>
    <row r="324" spans="9:9" ht="15.75" customHeight="1" x14ac:dyDescent="0.2">
      <c r="I324" s="2"/>
    </row>
    <row r="325" spans="9:9" ht="15.75" customHeight="1" x14ac:dyDescent="0.2">
      <c r="I325" s="2"/>
    </row>
    <row r="326" spans="9:9" ht="15.75" customHeight="1" x14ac:dyDescent="0.2">
      <c r="I326" s="2"/>
    </row>
    <row r="327" spans="9:9" ht="15.75" customHeight="1" x14ac:dyDescent="0.2">
      <c r="I327" s="2"/>
    </row>
    <row r="328" spans="9:9" ht="15.75" customHeight="1" x14ac:dyDescent="0.2">
      <c r="I328" s="2"/>
    </row>
    <row r="329" spans="9:9" ht="15.75" customHeight="1" x14ac:dyDescent="0.2">
      <c r="I329" s="2"/>
    </row>
    <row r="330" spans="9:9" ht="15.75" customHeight="1" x14ac:dyDescent="0.2">
      <c r="I330" s="2"/>
    </row>
    <row r="331" spans="9:9" ht="15.75" customHeight="1" x14ac:dyDescent="0.2">
      <c r="I331" s="2"/>
    </row>
    <row r="332" spans="9:9" ht="15.75" customHeight="1" x14ac:dyDescent="0.2">
      <c r="I332" s="2"/>
    </row>
    <row r="333" spans="9:9" ht="15.75" customHeight="1" x14ac:dyDescent="0.2">
      <c r="I333" s="2"/>
    </row>
    <row r="334" spans="9:9" ht="15.75" customHeight="1" x14ac:dyDescent="0.2">
      <c r="I334" s="2"/>
    </row>
    <row r="335" spans="9:9" ht="15.75" customHeight="1" x14ac:dyDescent="0.2">
      <c r="I335" s="2"/>
    </row>
    <row r="336" spans="9:9" ht="15.75" customHeight="1" x14ac:dyDescent="0.2">
      <c r="I336" s="2"/>
    </row>
    <row r="337" spans="9:9" ht="15.75" customHeight="1" x14ac:dyDescent="0.2">
      <c r="I337" s="2"/>
    </row>
    <row r="338" spans="9:9" ht="15.75" customHeight="1" x14ac:dyDescent="0.2">
      <c r="I338" s="2"/>
    </row>
    <row r="339" spans="9:9" ht="15.75" customHeight="1" x14ac:dyDescent="0.2">
      <c r="I339" s="2"/>
    </row>
    <row r="340" spans="9:9" ht="15.75" customHeight="1" x14ac:dyDescent="0.2">
      <c r="I340" s="2"/>
    </row>
    <row r="341" spans="9:9" ht="15.75" customHeight="1" x14ac:dyDescent="0.2">
      <c r="I341" s="2"/>
    </row>
    <row r="342" spans="9:9" ht="15.75" customHeight="1" x14ac:dyDescent="0.2">
      <c r="I342" s="2"/>
    </row>
    <row r="343" spans="9:9" ht="15.75" customHeight="1" x14ac:dyDescent="0.2">
      <c r="I343" s="2"/>
    </row>
    <row r="344" spans="9:9" ht="15.75" customHeight="1" x14ac:dyDescent="0.2">
      <c r="I344" s="2"/>
    </row>
    <row r="345" spans="9:9" ht="15.75" customHeight="1" x14ac:dyDescent="0.2">
      <c r="I345" s="2"/>
    </row>
    <row r="346" spans="9:9" ht="15.75" customHeight="1" x14ac:dyDescent="0.2">
      <c r="I346" s="2"/>
    </row>
    <row r="347" spans="9:9" ht="15.75" customHeight="1" x14ac:dyDescent="0.2">
      <c r="I347" s="2"/>
    </row>
    <row r="348" spans="9:9" ht="15.75" customHeight="1" x14ac:dyDescent="0.2">
      <c r="I348" s="2"/>
    </row>
    <row r="349" spans="9:9" ht="15.75" customHeight="1" x14ac:dyDescent="0.2">
      <c r="I349" s="2"/>
    </row>
    <row r="350" spans="9:9" ht="15.75" customHeight="1" x14ac:dyDescent="0.2">
      <c r="I350" s="2"/>
    </row>
    <row r="351" spans="9:9" ht="15.75" customHeight="1" x14ac:dyDescent="0.2">
      <c r="I351" s="2"/>
    </row>
    <row r="352" spans="9:9" ht="15.75" customHeight="1" x14ac:dyDescent="0.2">
      <c r="I352" s="2"/>
    </row>
    <row r="353" spans="9:9" ht="15.75" customHeight="1" x14ac:dyDescent="0.2">
      <c r="I353" s="2"/>
    </row>
    <row r="354" spans="9:9" ht="15.75" customHeight="1" x14ac:dyDescent="0.2">
      <c r="I354" s="2"/>
    </row>
    <row r="355" spans="9:9" ht="15.75" customHeight="1" x14ac:dyDescent="0.2">
      <c r="I355" s="2"/>
    </row>
    <row r="356" spans="9:9" ht="15.75" customHeight="1" x14ac:dyDescent="0.2">
      <c r="I356" s="2"/>
    </row>
    <row r="357" spans="9:9" ht="15.75" customHeight="1" x14ac:dyDescent="0.2">
      <c r="I357" s="2"/>
    </row>
    <row r="358" spans="9:9" ht="15.75" customHeight="1" x14ac:dyDescent="0.2">
      <c r="I358" s="2"/>
    </row>
    <row r="359" spans="9:9" ht="15.75" customHeight="1" x14ac:dyDescent="0.2">
      <c r="I359" s="2"/>
    </row>
    <row r="360" spans="9:9" ht="15.75" customHeight="1" x14ac:dyDescent="0.2">
      <c r="I360" s="2"/>
    </row>
    <row r="361" spans="9:9" ht="15.75" customHeight="1" x14ac:dyDescent="0.2">
      <c r="I361" s="2"/>
    </row>
    <row r="362" spans="9:9" ht="15.75" customHeight="1" x14ac:dyDescent="0.2">
      <c r="I362" s="2"/>
    </row>
    <row r="363" spans="9:9" ht="15.75" customHeight="1" x14ac:dyDescent="0.2">
      <c r="I363" s="2"/>
    </row>
    <row r="364" spans="9:9" ht="15.75" customHeight="1" x14ac:dyDescent="0.2">
      <c r="I364" s="2"/>
    </row>
    <row r="365" spans="9:9" ht="15.75" customHeight="1" x14ac:dyDescent="0.2">
      <c r="I365" s="2"/>
    </row>
    <row r="366" spans="9:9" ht="15.75" customHeight="1" x14ac:dyDescent="0.2">
      <c r="I366" s="2"/>
    </row>
    <row r="367" spans="9:9" ht="15.75" customHeight="1" x14ac:dyDescent="0.2">
      <c r="I367" s="2"/>
    </row>
    <row r="368" spans="9:9" ht="15.75" customHeight="1" x14ac:dyDescent="0.2">
      <c r="I368" s="2"/>
    </row>
    <row r="369" spans="9:9" ht="15.75" customHeight="1" x14ac:dyDescent="0.2">
      <c r="I369" s="2"/>
    </row>
    <row r="370" spans="9:9" ht="15.75" customHeight="1" x14ac:dyDescent="0.2">
      <c r="I370" s="2"/>
    </row>
    <row r="371" spans="9:9" ht="15.75" customHeight="1" x14ac:dyDescent="0.2">
      <c r="I371" s="2"/>
    </row>
    <row r="372" spans="9:9" ht="15.75" customHeight="1" x14ac:dyDescent="0.2">
      <c r="I372" s="2"/>
    </row>
    <row r="373" spans="9:9" ht="15.75" customHeight="1" x14ac:dyDescent="0.2">
      <c r="I373" s="2"/>
    </row>
    <row r="374" spans="9:9" ht="15.75" customHeight="1" x14ac:dyDescent="0.2">
      <c r="I374" s="2"/>
    </row>
    <row r="375" spans="9:9" ht="15.75" customHeight="1" x14ac:dyDescent="0.2">
      <c r="I375" s="2"/>
    </row>
    <row r="376" spans="9:9" ht="15.75" customHeight="1" x14ac:dyDescent="0.2">
      <c r="I376" s="2"/>
    </row>
    <row r="377" spans="9:9" ht="15.75" customHeight="1" x14ac:dyDescent="0.2">
      <c r="I377" s="2"/>
    </row>
    <row r="378" spans="9:9" ht="15.75" customHeight="1" x14ac:dyDescent="0.2">
      <c r="I378" s="2"/>
    </row>
    <row r="379" spans="9:9" ht="15.75" customHeight="1" x14ac:dyDescent="0.2">
      <c r="I379" s="2"/>
    </row>
    <row r="380" spans="9:9" ht="15.75" customHeight="1" x14ac:dyDescent="0.2">
      <c r="I380" s="2"/>
    </row>
    <row r="381" spans="9:9" ht="15.75" customHeight="1" x14ac:dyDescent="0.2">
      <c r="I381" s="2"/>
    </row>
    <row r="382" spans="9:9" ht="15.75" customHeight="1" x14ac:dyDescent="0.2">
      <c r="I382" s="2"/>
    </row>
    <row r="383" spans="9:9" ht="15.75" customHeight="1" x14ac:dyDescent="0.2">
      <c r="I383" s="2"/>
    </row>
    <row r="384" spans="9:9" ht="15.75" customHeight="1" x14ac:dyDescent="0.2">
      <c r="I384" s="2"/>
    </row>
    <row r="385" spans="9:9" ht="15.75" customHeight="1" x14ac:dyDescent="0.2">
      <c r="I385" s="2"/>
    </row>
    <row r="386" spans="9:9" ht="15.75" customHeight="1" x14ac:dyDescent="0.2">
      <c r="I386" s="2"/>
    </row>
    <row r="387" spans="9:9" ht="15.75" customHeight="1" x14ac:dyDescent="0.2">
      <c r="I387" s="2"/>
    </row>
    <row r="388" spans="9:9" ht="15.75" customHeight="1" x14ac:dyDescent="0.2">
      <c r="I388" s="2"/>
    </row>
    <row r="389" spans="9:9" ht="15.75" customHeight="1" x14ac:dyDescent="0.2">
      <c r="I389" s="2"/>
    </row>
    <row r="390" spans="9:9" ht="15.75" customHeight="1" x14ac:dyDescent="0.2">
      <c r="I390" s="2"/>
    </row>
    <row r="391" spans="9:9" ht="15.75" customHeight="1" x14ac:dyDescent="0.2">
      <c r="I391" s="2"/>
    </row>
    <row r="392" spans="9:9" ht="15.75" customHeight="1" x14ac:dyDescent="0.2">
      <c r="I392" s="2"/>
    </row>
    <row r="393" spans="9:9" ht="15.75" customHeight="1" x14ac:dyDescent="0.2">
      <c r="I393" s="2"/>
    </row>
    <row r="394" spans="9:9" ht="15.75" customHeight="1" x14ac:dyDescent="0.2">
      <c r="I394" s="2"/>
    </row>
    <row r="395" spans="9:9" ht="15.75" customHeight="1" x14ac:dyDescent="0.2">
      <c r="I395" s="2"/>
    </row>
    <row r="396" spans="9:9" ht="15.75" customHeight="1" x14ac:dyDescent="0.2">
      <c r="I396" s="2"/>
    </row>
    <row r="397" spans="9:9" ht="15.75" customHeight="1" x14ac:dyDescent="0.2">
      <c r="I397" s="2"/>
    </row>
    <row r="398" spans="9:9" ht="15.75" customHeight="1" x14ac:dyDescent="0.2">
      <c r="I398" s="2"/>
    </row>
    <row r="399" spans="9:9" ht="15.75" customHeight="1" x14ac:dyDescent="0.2">
      <c r="I399" s="2"/>
    </row>
    <row r="400" spans="9:9" ht="15.75" customHeight="1" x14ac:dyDescent="0.2">
      <c r="I400" s="2"/>
    </row>
    <row r="401" spans="9:9" ht="15.75" customHeight="1" x14ac:dyDescent="0.2">
      <c r="I401" s="2"/>
    </row>
    <row r="402" spans="9:9" ht="15.75" customHeight="1" x14ac:dyDescent="0.2">
      <c r="I402" s="2"/>
    </row>
    <row r="403" spans="9:9" ht="15.75" customHeight="1" x14ac:dyDescent="0.2">
      <c r="I403" s="2"/>
    </row>
    <row r="404" spans="9:9" ht="15.75" customHeight="1" x14ac:dyDescent="0.2">
      <c r="I404" s="2"/>
    </row>
    <row r="405" spans="9:9" ht="15.75" customHeight="1" x14ac:dyDescent="0.2">
      <c r="I405" s="2"/>
    </row>
    <row r="406" spans="9:9" ht="15.75" customHeight="1" x14ac:dyDescent="0.2">
      <c r="I406" s="2"/>
    </row>
    <row r="407" spans="9:9" ht="15.75" customHeight="1" x14ac:dyDescent="0.2">
      <c r="I407" s="2"/>
    </row>
    <row r="408" spans="9:9" ht="15.75" customHeight="1" x14ac:dyDescent="0.2">
      <c r="I408" s="2"/>
    </row>
    <row r="409" spans="9:9" ht="15.75" customHeight="1" x14ac:dyDescent="0.2">
      <c r="I409" s="2"/>
    </row>
    <row r="410" spans="9:9" ht="15.75" customHeight="1" x14ac:dyDescent="0.2">
      <c r="I410" s="2"/>
    </row>
    <row r="411" spans="9:9" ht="15.75" customHeight="1" x14ac:dyDescent="0.2">
      <c r="I411" s="2"/>
    </row>
    <row r="412" spans="9:9" ht="15.75" customHeight="1" x14ac:dyDescent="0.2">
      <c r="I412" s="2"/>
    </row>
    <row r="413" spans="9:9" ht="15.75" customHeight="1" x14ac:dyDescent="0.2">
      <c r="I413" s="2"/>
    </row>
    <row r="414" spans="9:9" ht="15.75" customHeight="1" x14ac:dyDescent="0.2">
      <c r="I414" s="2"/>
    </row>
    <row r="415" spans="9:9" ht="15.75" customHeight="1" x14ac:dyDescent="0.2">
      <c r="I415" s="2"/>
    </row>
    <row r="416" spans="9:9" ht="15.75" customHeight="1" x14ac:dyDescent="0.2">
      <c r="I416" s="2"/>
    </row>
    <row r="417" spans="9:9" ht="15.75" customHeight="1" x14ac:dyDescent="0.2">
      <c r="I417" s="2"/>
    </row>
    <row r="418" spans="9:9" ht="15.75" customHeight="1" x14ac:dyDescent="0.2">
      <c r="I418" s="2"/>
    </row>
    <row r="419" spans="9:9" ht="15.75" customHeight="1" x14ac:dyDescent="0.2">
      <c r="I419" s="2"/>
    </row>
    <row r="420" spans="9:9" ht="15.75" customHeight="1" x14ac:dyDescent="0.2">
      <c r="I420" s="2"/>
    </row>
    <row r="421" spans="9:9" ht="15.75" customHeight="1" x14ac:dyDescent="0.2">
      <c r="I421" s="2"/>
    </row>
    <row r="422" spans="9:9" ht="15.75" customHeight="1" x14ac:dyDescent="0.2">
      <c r="I422" s="2"/>
    </row>
    <row r="423" spans="9:9" ht="15.75" customHeight="1" x14ac:dyDescent="0.2">
      <c r="I423" s="2"/>
    </row>
    <row r="424" spans="9:9" ht="15.75" customHeight="1" x14ac:dyDescent="0.2">
      <c r="I424" s="2"/>
    </row>
    <row r="425" spans="9:9" ht="15.75" customHeight="1" x14ac:dyDescent="0.2">
      <c r="I425" s="2"/>
    </row>
    <row r="426" spans="9:9" ht="15.75" customHeight="1" x14ac:dyDescent="0.2">
      <c r="I426" s="2"/>
    </row>
    <row r="427" spans="9:9" ht="15.75" customHeight="1" x14ac:dyDescent="0.2">
      <c r="I427" s="2"/>
    </row>
    <row r="428" spans="9:9" ht="15.75" customHeight="1" x14ac:dyDescent="0.2">
      <c r="I428" s="2"/>
    </row>
    <row r="429" spans="9:9" ht="15.75" customHeight="1" x14ac:dyDescent="0.2">
      <c r="I429" s="2"/>
    </row>
    <row r="430" spans="9:9" ht="15.75" customHeight="1" x14ac:dyDescent="0.2">
      <c r="I430" s="2"/>
    </row>
    <row r="431" spans="9:9" ht="15.75" customHeight="1" x14ac:dyDescent="0.2">
      <c r="I431" s="2"/>
    </row>
    <row r="432" spans="9:9" ht="15.75" customHeight="1" x14ac:dyDescent="0.2">
      <c r="I432" s="2"/>
    </row>
    <row r="433" spans="9:9" ht="15.75" customHeight="1" x14ac:dyDescent="0.2">
      <c r="I433" s="2"/>
    </row>
    <row r="434" spans="9:9" ht="15.75" customHeight="1" x14ac:dyDescent="0.2">
      <c r="I434" s="2"/>
    </row>
    <row r="435" spans="9:9" ht="15.75" customHeight="1" x14ac:dyDescent="0.2">
      <c r="I435" s="2"/>
    </row>
    <row r="436" spans="9:9" ht="15.75" customHeight="1" x14ac:dyDescent="0.2">
      <c r="I436" s="2"/>
    </row>
    <row r="437" spans="9:9" ht="15.75" customHeight="1" x14ac:dyDescent="0.2">
      <c r="I437" s="2"/>
    </row>
    <row r="438" spans="9:9" ht="15.75" customHeight="1" x14ac:dyDescent="0.2">
      <c r="I438" s="2"/>
    </row>
    <row r="439" spans="9:9" ht="15.75" customHeight="1" x14ac:dyDescent="0.2">
      <c r="I439" s="2"/>
    </row>
    <row r="440" spans="9:9" ht="15.75" customHeight="1" x14ac:dyDescent="0.2">
      <c r="I440" s="2"/>
    </row>
    <row r="441" spans="9:9" ht="15.75" customHeight="1" x14ac:dyDescent="0.2">
      <c r="I441" s="2"/>
    </row>
    <row r="442" spans="9:9" ht="15.75" customHeight="1" x14ac:dyDescent="0.2">
      <c r="I442" s="2"/>
    </row>
    <row r="443" spans="9:9" ht="15.75" customHeight="1" x14ac:dyDescent="0.2">
      <c r="I443" s="2"/>
    </row>
    <row r="444" spans="9:9" ht="15.75" customHeight="1" x14ac:dyDescent="0.2">
      <c r="I444" s="2"/>
    </row>
    <row r="445" spans="9:9" ht="15.75" customHeight="1" x14ac:dyDescent="0.2">
      <c r="I445" s="2"/>
    </row>
    <row r="446" spans="9:9" ht="15.75" customHeight="1" x14ac:dyDescent="0.2">
      <c r="I446" s="2"/>
    </row>
    <row r="447" spans="9:9" ht="15.75" customHeight="1" x14ac:dyDescent="0.2">
      <c r="I447" s="2"/>
    </row>
    <row r="448" spans="9:9" ht="15.75" customHeight="1" x14ac:dyDescent="0.2">
      <c r="I448" s="2"/>
    </row>
    <row r="449" spans="9:9" ht="15.75" customHeight="1" x14ac:dyDescent="0.2">
      <c r="I449" s="2"/>
    </row>
    <row r="450" spans="9:9" ht="15.75" customHeight="1" x14ac:dyDescent="0.2">
      <c r="I450" s="2"/>
    </row>
    <row r="451" spans="9:9" ht="15.75" customHeight="1" x14ac:dyDescent="0.2">
      <c r="I451" s="2"/>
    </row>
    <row r="452" spans="9:9" ht="15.75" customHeight="1" x14ac:dyDescent="0.2">
      <c r="I452" s="2"/>
    </row>
    <row r="453" spans="9:9" ht="15.75" customHeight="1" x14ac:dyDescent="0.2">
      <c r="I453" s="2"/>
    </row>
    <row r="454" spans="9:9" ht="15.75" customHeight="1" x14ac:dyDescent="0.2">
      <c r="I454" s="2"/>
    </row>
    <row r="455" spans="9:9" ht="15.75" customHeight="1" x14ac:dyDescent="0.2">
      <c r="I455" s="2"/>
    </row>
    <row r="456" spans="9:9" ht="15.75" customHeight="1" x14ac:dyDescent="0.2">
      <c r="I456" s="2"/>
    </row>
    <row r="457" spans="9:9" ht="15.75" customHeight="1" x14ac:dyDescent="0.2">
      <c r="I457" s="2"/>
    </row>
    <row r="458" spans="9:9" ht="15.75" customHeight="1" x14ac:dyDescent="0.2">
      <c r="I458" s="2"/>
    </row>
    <row r="459" spans="9:9" ht="15.75" customHeight="1" x14ac:dyDescent="0.2">
      <c r="I459" s="2"/>
    </row>
    <row r="460" spans="9:9" ht="15.75" customHeight="1" x14ac:dyDescent="0.2">
      <c r="I460" s="2"/>
    </row>
    <row r="461" spans="9:9" ht="15.75" customHeight="1" x14ac:dyDescent="0.2">
      <c r="I461" s="2"/>
    </row>
    <row r="462" spans="9:9" ht="15.75" customHeight="1" x14ac:dyDescent="0.2">
      <c r="I462" s="2"/>
    </row>
    <row r="463" spans="9:9" ht="15.75" customHeight="1" x14ac:dyDescent="0.2">
      <c r="I463" s="2"/>
    </row>
    <row r="464" spans="9:9" ht="15.75" customHeight="1" x14ac:dyDescent="0.2">
      <c r="I464" s="2"/>
    </row>
    <row r="465" spans="9:9" ht="15.75" customHeight="1" x14ac:dyDescent="0.2">
      <c r="I465" s="2"/>
    </row>
    <row r="466" spans="9:9" ht="15.75" customHeight="1" x14ac:dyDescent="0.2">
      <c r="I466" s="2"/>
    </row>
    <row r="467" spans="9:9" ht="15.75" customHeight="1" x14ac:dyDescent="0.2">
      <c r="I467" s="2"/>
    </row>
    <row r="468" spans="9:9" ht="15.75" customHeight="1" x14ac:dyDescent="0.2">
      <c r="I468" s="2"/>
    </row>
    <row r="469" spans="9:9" ht="15.75" customHeight="1" x14ac:dyDescent="0.2">
      <c r="I469" s="2"/>
    </row>
    <row r="470" spans="9:9" ht="15.75" customHeight="1" x14ac:dyDescent="0.2">
      <c r="I470" s="2"/>
    </row>
    <row r="471" spans="9:9" ht="15.75" customHeight="1" x14ac:dyDescent="0.2">
      <c r="I471" s="2"/>
    </row>
    <row r="472" spans="9:9" ht="15.75" customHeight="1" x14ac:dyDescent="0.2">
      <c r="I472" s="2"/>
    </row>
    <row r="473" spans="9:9" ht="15.75" customHeight="1" x14ac:dyDescent="0.2">
      <c r="I473" s="2"/>
    </row>
    <row r="474" spans="9:9" ht="15.75" customHeight="1" x14ac:dyDescent="0.2">
      <c r="I474" s="2"/>
    </row>
    <row r="475" spans="9:9" ht="15.75" customHeight="1" x14ac:dyDescent="0.2">
      <c r="I475" s="2"/>
    </row>
    <row r="476" spans="9:9" ht="15.75" customHeight="1" x14ac:dyDescent="0.2">
      <c r="I476" s="2"/>
    </row>
    <row r="477" spans="9:9" ht="15.75" customHeight="1" x14ac:dyDescent="0.2">
      <c r="I477" s="2"/>
    </row>
    <row r="478" spans="9:9" ht="15.75" customHeight="1" x14ac:dyDescent="0.2">
      <c r="I478" s="2"/>
    </row>
    <row r="479" spans="9:9" ht="15.75" customHeight="1" x14ac:dyDescent="0.2">
      <c r="I479" s="2"/>
    </row>
    <row r="480" spans="9:9" ht="15.75" customHeight="1" x14ac:dyDescent="0.2">
      <c r="I480" s="2"/>
    </row>
    <row r="481" spans="9:9" ht="15.75" customHeight="1" x14ac:dyDescent="0.2">
      <c r="I481" s="2"/>
    </row>
    <row r="482" spans="9:9" ht="15.75" customHeight="1" x14ac:dyDescent="0.2">
      <c r="I482" s="2"/>
    </row>
    <row r="483" spans="9:9" ht="15.75" customHeight="1" x14ac:dyDescent="0.2">
      <c r="I483" s="2"/>
    </row>
    <row r="484" spans="9:9" ht="15.75" customHeight="1" x14ac:dyDescent="0.2">
      <c r="I484" s="2"/>
    </row>
    <row r="485" spans="9:9" ht="15.75" customHeight="1" x14ac:dyDescent="0.2">
      <c r="I485" s="2"/>
    </row>
    <row r="486" spans="9:9" ht="15.75" customHeight="1" x14ac:dyDescent="0.2">
      <c r="I486" s="2"/>
    </row>
    <row r="487" spans="9:9" ht="15.75" customHeight="1" x14ac:dyDescent="0.2">
      <c r="I487" s="2"/>
    </row>
    <row r="488" spans="9:9" ht="15.75" customHeight="1" x14ac:dyDescent="0.2">
      <c r="I488" s="2"/>
    </row>
    <row r="489" spans="9:9" ht="15.75" customHeight="1" x14ac:dyDescent="0.2">
      <c r="I489" s="2"/>
    </row>
    <row r="490" spans="9:9" ht="15.75" customHeight="1" x14ac:dyDescent="0.2">
      <c r="I490" s="2"/>
    </row>
    <row r="491" spans="9:9" ht="15.75" customHeight="1" x14ac:dyDescent="0.2">
      <c r="I491" s="2"/>
    </row>
    <row r="492" spans="9:9" ht="15.75" customHeight="1" x14ac:dyDescent="0.2">
      <c r="I492" s="2"/>
    </row>
    <row r="493" spans="9:9" ht="15.75" customHeight="1" x14ac:dyDescent="0.2">
      <c r="I493" s="2"/>
    </row>
    <row r="494" spans="9:9" ht="15.75" customHeight="1" x14ac:dyDescent="0.2">
      <c r="I494" s="2"/>
    </row>
    <row r="495" spans="9:9" ht="15.75" customHeight="1" x14ac:dyDescent="0.2">
      <c r="I495" s="2"/>
    </row>
    <row r="496" spans="9:9" ht="15.75" customHeight="1" x14ac:dyDescent="0.2">
      <c r="I496" s="2"/>
    </row>
    <row r="497" spans="9:9" ht="15.75" customHeight="1" x14ac:dyDescent="0.2">
      <c r="I497" s="2"/>
    </row>
    <row r="498" spans="9:9" ht="15.75" customHeight="1" x14ac:dyDescent="0.2">
      <c r="I498" s="2"/>
    </row>
    <row r="499" spans="9:9" ht="15.75" customHeight="1" x14ac:dyDescent="0.2">
      <c r="I499" s="2"/>
    </row>
    <row r="500" spans="9:9" ht="15.75" customHeight="1" x14ac:dyDescent="0.2">
      <c r="I500" s="2"/>
    </row>
    <row r="501" spans="9:9" ht="15.75" customHeight="1" x14ac:dyDescent="0.2">
      <c r="I501" s="2"/>
    </row>
    <row r="502" spans="9:9" ht="15.75" customHeight="1" x14ac:dyDescent="0.2">
      <c r="I502" s="2"/>
    </row>
    <row r="503" spans="9:9" ht="15.75" customHeight="1" x14ac:dyDescent="0.2">
      <c r="I503" s="2"/>
    </row>
    <row r="504" spans="9:9" ht="15.75" customHeight="1" x14ac:dyDescent="0.2">
      <c r="I504" s="2"/>
    </row>
    <row r="505" spans="9:9" ht="15.75" customHeight="1" x14ac:dyDescent="0.2">
      <c r="I505" s="2"/>
    </row>
    <row r="506" spans="9:9" ht="15.75" customHeight="1" x14ac:dyDescent="0.2">
      <c r="I506" s="2"/>
    </row>
    <row r="507" spans="9:9" ht="15.75" customHeight="1" x14ac:dyDescent="0.2">
      <c r="I507" s="2"/>
    </row>
    <row r="508" spans="9:9" ht="15.75" customHeight="1" x14ac:dyDescent="0.2">
      <c r="I508" s="2"/>
    </row>
    <row r="509" spans="9:9" ht="15.75" customHeight="1" x14ac:dyDescent="0.2">
      <c r="I509" s="2"/>
    </row>
    <row r="510" spans="9:9" ht="15.75" customHeight="1" x14ac:dyDescent="0.2">
      <c r="I510" s="2"/>
    </row>
    <row r="511" spans="9:9" ht="15.75" customHeight="1" x14ac:dyDescent="0.2">
      <c r="I511" s="2"/>
    </row>
    <row r="512" spans="9:9" ht="15.75" customHeight="1" x14ac:dyDescent="0.2">
      <c r="I512" s="2"/>
    </row>
    <row r="513" spans="9:9" ht="15.75" customHeight="1" x14ac:dyDescent="0.2">
      <c r="I513" s="2"/>
    </row>
    <row r="514" spans="9:9" ht="15.75" customHeight="1" x14ac:dyDescent="0.2">
      <c r="I514" s="2"/>
    </row>
    <row r="515" spans="9:9" ht="15.75" customHeight="1" x14ac:dyDescent="0.2">
      <c r="I515" s="2"/>
    </row>
    <row r="516" spans="9:9" ht="15.75" customHeight="1" x14ac:dyDescent="0.2">
      <c r="I516" s="2"/>
    </row>
    <row r="517" spans="9:9" ht="15.75" customHeight="1" x14ac:dyDescent="0.2">
      <c r="I517" s="2"/>
    </row>
    <row r="518" spans="9:9" ht="15.75" customHeight="1" x14ac:dyDescent="0.2">
      <c r="I518" s="2"/>
    </row>
    <row r="519" spans="9:9" ht="15.75" customHeight="1" x14ac:dyDescent="0.2">
      <c r="I519" s="2"/>
    </row>
    <row r="520" spans="9:9" ht="15.75" customHeight="1" x14ac:dyDescent="0.2">
      <c r="I520" s="2"/>
    </row>
    <row r="521" spans="9:9" ht="15.75" customHeight="1" x14ac:dyDescent="0.2">
      <c r="I521" s="2"/>
    </row>
    <row r="522" spans="9:9" ht="15.75" customHeight="1" x14ac:dyDescent="0.2">
      <c r="I522" s="2"/>
    </row>
    <row r="523" spans="9:9" ht="15.75" customHeight="1" x14ac:dyDescent="0.2">
      <c r="I523" s="2"/>
    </row>
    <row r="524" spans="9:9" ht="15.75" customHeight="1" x14ac:dyDescent="0.2">
      <c r="I524" s="2"/>
    </row>
    <row r="525" spans="9:9" ht="15.75" customHeight="1" x14ac:dyDescent="0.2">
      <c r="I525" s="2"/>
    </row>
    <row r="526" spans="9:9" ht="15.75" customHeight="1" x14ac:dyDescent="0.2">
      <c r="I526" s="2"/>
    </row>
    <row r="527" spans="9:9" ht="15.75" customHeight="1" x14ac:dyDescent="0.2">
      <c r="I527" s="2"/>
    </row>
    <row r="528" spans="9:9" ht="15.75" customHeight="1" x14ac:dyDescent="0.2">
      <c r="I528" s="2"/>
    </row>
    <row r="529" spans="9:9" ht="15.75" customHeight="1" x14ac:dyDescent="0.2">
      <c r="I529" s="2"/>
    </row>
    <row r="530" spans="9:9" ht="15.75" customHeight="1" x14ac:dyDescent="0.2">
      <c r="I530" s="2"/>
    </row>
    <row r="531" spans="9:9" ht="15.75" customHeight="1" x14ac:dyDescent="0.2">
      <c r="I531" s="2"/>
    </row>
    <row r="532" spans="9:9" ht="15.75" customHeight="1" x14ac:dyDescent="0.2">
      <c r="I532" s="2"/>
    </row>
    <row r="533" spans="9:9" ht="15.75" customHeight="1" x14ac:dyDescent="0.2">
      <c r="I533" s="2"/>
    </row>
    <row r="534" spans="9:9" ht="15.75" customHeight="1" x14ac:dyDescent="0.2">
      <c r="I534" s="2"/>
    </row>
    <row r="535" spans="9:9" ht="15.75" customHeight="1" x14ac:dyDescent="0.2">
      <c r="I535" s="2"/>
    </row>
    <row r="536" spans="9:9" ht="15.75" customHeight="1" x14ac:dyDescent="0.2">
      <c r="I536" s="2"/>
    </row>
    <row r="537" spans="9:9" ht="15.75" customHeight="1" x14ac:dyDescent="0.2">
      <c r="I537" s="2"/>
    </row>
    <row r="538" spans="9:9" ht="15.75" customHeight="1" x14ac:dyDescent="0.2">
      <c r="I538" s="2"/>
    </row>
    <row r="539" spans="9:9" ht="15.75" customHeight="1" x14ac:dyDescent="0.2">
      <c r="I539" s="2"/>
    </row>
    <row r="540" spans="9:9" ht="15.75" customHeight="1" x14ac:dyDescent="0.2">
      <c r="I540" s="2"/>
    </row>
    <row r="541" spans="9:9" ht="15.75" customHeight="1" x14ac:dyDescent="0.2">
      <c r="I541" s="2"/>
    </row>
    <row r="542" spans="9:9" ht="15.75" customHeight="1" x14ac:dyDescent="0.2">
      <c r="I542" s="2"/>
    </row>
    <row r="543" spans="9:9" ht="15.75" customHeight="1" x14ac:dyDescent="0.2">
      <c r="I543" s="2"/>
    </row>
    <row r="544" spans="9:9" ht="15.75" customHeight="1" x14ac:dyDescent="0.2">
      <c r="I544" s="2"/>
    </row>
    <row r="545" spans="9:9" ht="15.75" customHeight="1" x14ac:dyDescent="0.2">
      <c r="I545" s="2"/>
    </row>
    <row r="546" spans="9:9" ht="15.75" customHeight="1" x14ac:dyDescent="0.2">
      <c r="I546" s="2"/>
    </row>
    <row r="547" spans="9:9" ht="15.75" customHeight="1" x14ac:dyDescent="0.2">
      <c r="I547" s="2"/>
    </row>
    <row r="548" spans="9:9" ht="15.75" customHeight="1" x14ac:dyDescent="0.2">
      <c r="I548" s="2"/>
    </row>
    <row r="549" spans="9:9" ht="15.75" customHeight="1" x14ac:dyDescent="0.2">
      <c r="I549" s="2"/>
    </row>
    <row r="550" spans="9:9" ht="15.75" customHeight="1" x14ac:dyDescent="0.2">
      <c r="I550" s="2"/>
    </row>
    <row r="551" spans="9:9" ht="15.75" customHeight="1" x14ac:dyDescent="0.2">
      <c r="I551" s="2"/>
    </row>
    <row r="552" spans="9:9" ht="15.75" customHeight="1" x14ac:dyDescent="0.2">
      <c r="I552" s="2"/>
    </row>
    <row r="553" spans="9:9" ht="15.75" customHeight="1" x14ac:dyDescent="0.2">
      <c r="I553" s="2"/>
    </row>
    <row r="554" spans="9:9" ht="15.75" customHeight="1" x14ac:dyDescent="0.2">
      <c r="I554" s="2"/>
    </row>
    <row r="555" spans="9:9" ht="15.75" customHeight="1" x14ac:dyDescent="0.2">
      <c r="I555" s="2"/>
    </row>
    <row r="556" spans="9:9" ht="15.75" customHeight="1" x14ac:dyDescent="0.2">
      <c r="I556" s="2"/>
    </row>
    <row r="557" spans="9:9" ht="15.75" customHeight="1" x14ac:dyDescent="0.2">
      <c r="I557" s="2"/>
    </row>
    <row r="558" spans="9:9" ht="15.75" customHeight="1" x14ac:dyDescent="0.2">
      <c r="I558" s="2"/>
    </row>
    <row r="559" spans="9:9" ht="15.75" customHeight="1" x14ac:dyDescent="0.2">
      <c r="I559" s="2"/>
    </row>
    <row r="560" spans="9:9" ht="15.75" customHeight="1" x14ac:dyDescent="0.2">
      <c r="I560" s="2"/>
    </row>
    <row r="561" spans="9:9" ht="15.75" customHeight="1" x14ac:dyDescent="0.2">
      <c r="I561" s="2"/>
    </row>
    <row r="562" spans="9:9" ht="15.75" customHeight="1" x14ac:dyDescent="0.2">
      <c r="I562" s="2"/>
    </row>
    <row r="563" spans="9:9" ht="15.75" customHeight="1" x14ac:dyDescent="0.2">
      <c r="I563" s="2"/>
    </row>
    <row r="564" spans="9:9" ht="15.75" customHeight="1" x14ac:dyDescent="0.2">
      <c r="I564" s="2"/>
    </row>
    <row r="565" spans="9:9" ht="15.75" customHeight="1" x14ac:dyDescent="0.2">
      <c r="I565" s="2"/>
    </row>
    <row r="566" spans="9:9" ht="15.75" customHeight="1" x14ac:dyDescent="0.2">
      <c r="I566" s="2"/>
    </row>
    <row r="567" spans="9:9" ht="15.75" customHeight="1" x14ac:dyDescent="0.2">
      <c r="I567" s="2"/>
    </row>
    <row r="568" spans="9:9" ht="15.75" customHeight="1" x14ac:dyDescent="0.2">
      <c r="I568" s="2"/>
    </row>
    <row r="569" spans="9:9" ht="15.75" customHeight="1" x14ac:dyDescent="0.2">
      <c r="I569" s="2"/>
    </row>
    <row r="570" spans="9:9" ht="15.75" customHeight="1" x14ac:dyDescent="0.2">
      <c r="I570" s="2"/>
    </row>
    <row r="571" spans="9:9" ht="15.75" customHeight="1" x14ac:dyDescent="0.2">
      <c r="I571" s="2"/>
    </row>
    <row r="572" spans="9:9" ht="15.75" customHeight="1" x14ac:dyDescent="0.2">
      <c r="I572" s="2"/>
    </row>
    <row r="573" spans="9:9" ht="15.75" customHeight="1" x14ac:dyDescent="0.2">
      <c r="I573" s="2"/>
    </row>
    <row r="574" spans="9:9" ht="15.75" customHeight="1" x14ac:dyDescent="0.2">
      <c r="I574" s="2"/>
    </row>
    <row r="575" spans="9:9" ht="15.75" customHeight="1" x14ac:dyDescent="0.2">
      <c r="I575" s="2"/>
    </row>
    <row r="576" spans="9:9" ht="15.75" customHeight="1" x14ac:dyDescent="0.2">
      <c r="I576" s="2"/>
    </row>
    <row r="577" spans="9:9" ht="15.75" customHeight="1" x14ac:dyDescent="0.2">
      <c r="I577" s="2"/>
    </row>
    <row r="578" spans="9:9" ht="15.75" customHeight="1" x14ac:dyDescent="0.2">
      <c r="I578" s="2"/>
    </row>
    <row r="579" spans="9:9" ht="15.75" customHeight="1" x14ac:dyDescent="0.2">
      <c r="I579" s="2"/>
    </row>
    <row r="580" spans="9:9" ht="15.75" customHeight="1" x14ac:dyDescent="0.2">
      <c r="I580" s="2"/>
    </row>
    <row r="581" spans="9:9" ht="15.75" customHeight="1" x14ac:dyDescent="0.2">
      <c r="I581" s="2"/>
    </row>
    <row r="582" spans="9:9" ht="15.75" customHeight="1" x14ac:dyDescent="0.2">
      <c r="I582" s="2"/>
    </row>
    <row r="583" spans="9:9" ht="15.75" customHeight="1" x14ac:dyDescent="0.2">
      <c r="I583" s="2"/>
    </row>
    <row r="584" spans="9:9" ht="15.75" customHeight="1" x14ac:dyDescent="0.2">
      <c r="I584" s="2"/>
    </row>
    <row r="585" spans="9:9" ht="15.75" customHeight="1" x14ac:dyDescent="0.2">
      <c r="I585" s="2"/>
    </row>
    <row r="586" spans="9:9" ht="15.75" customHeight="1" x14ac:dyDescent="0.2">
      <c r="I586" s="2"/>
    </row>
    <row r="587" spans="9:9" ht="15.75" customHeight="1" x14ac:dyDescent="0.2">
      <c r="I587" s="2"/>
    </row>
    <row r="588" spans="9:9" ht="15.75" customHeight="1" x14ac:dyDescent="0.2">
      <c r="I588" s="2"/>
    </row>
    <row r="589" spans="9:9" ht="15.75" customHeight="1" x14ac:dyDescent="0.2">
      <c r="I589" s="2"/>
    </row>
    <row r="590" spans="9:9" ht="15.75" customHeight="1" x14ac:dyDescent="0.2">
      <c r="I590" s="2"/>
    </row>
    <row r="591" spans="9:9" ht="15.75" customHeight="1" x14ac:dyDescent="0.2">
      <c r="I591" s="2"/>
    </row>
    <row r="592" spans="9:9" ht="15.75" customHeight="1" x14ac:dyDescent="0.2">
      <c r="I592" s="2"/>
    </row>
    <row r="593" spans="9:9" ht="15.75" customHeight="1" x14ac:dyDescent="0.2">
      <c r="I593" s="2"/>
    </row>
    <row r="594" spans="9:9" ht="15.75" customHeight="1" x14ac:dyDescent="0.2">
      <c r="I594" s="2"/>
    </row>
    <row r="595" spans="9:9" ht="15.75" customHeight="1" x14ac:dyDescent="0.2">
      <c r="I595" s="2"/>
    </row>
    <row r="596" spans="9:9" ht="15.75" customHeight="1" x14ac:dyDescent="0.2">
      <c r="I596" s="2"/>
    </row>
    <row r="597" spans="9:9" ht="15.75" customHeight="1" x14ac:dyDescent="0.2">
      <c r="I597" s="2"/>
    </row>
    <row r="598" spans="9:9" ht="15.75" customHeight="1" x14ac:dyDescent="0.2">
      <c r="I598" s="2"/>
    </row>
    <row r="599" spans="9:9" ht="15.75" customHeight="1" x14ac:dyDescent="0.2">
      <c r="I599" s="2"/>
    </row>
    <row r="600" spans="9:9" ht="15.75" customHeight="1" x14ac:dyDescent="0.2">
      <c r="I600" s="2"/>
    </row>
    <row r="601" spans="9:9" ht="15.75" customHeight="1" x14ac:dyDescent="0.2">
      <c r="I601" s="2"/>
    </row>
    <row r="602" spans="9:9" ht="15.75" customHeight="1" x14ac:dyDescent="0.2">
      <c r="I602" s="2"/>
    </row>
    <row r="603" spans="9:9" ht="15.75" customHeight="1" x14ac:dyDescent="0.2">
      <c r="I603" s="2"/>
    </row>
    <row r="604" spans="9:9" ht="15.75" customHeight="1" x14ac:dyDescent="0.2">
      <c r="I604" s="2"/>
    </row>
    <row r="605" spans="9:9" ht="15.75" customHeight="1" x14ac:dyDescent="0.2">
      <c r="I605" s="2"/>
    </row>
    <row r="606" spans="9:9" ht="15.75" customHeight="1" x14ac:dyDescent="0.2">
      <c r="I606" s="2"/>
    </row>
    <row r="607" spans="9:9" ht="15.75" customHeight="1" x14ac:dyDescent="0.2">
      <c r="I607" s="2"/>
    </row>
    <row r="608" spans="9:9" ht="15.75" customHeight="1" x14ac:dyDescent="0.2">
      <c r="I608" s="2"/>
    </row>
    <row r="609" spans="9:9" ht="15.75" customHeight="1" x14ac:dyDescent="0.2">
      <c r="I609" s="2"/>
    </row>
    <row r="610" spans="9:9" ht="15.75" customHeight="1" x14ac:dyDescent="0.2">
      <c r="I610" s="2"/>
    </row>
    <row r="611" spans="9:9" ht="15.75" customHeight="1" x14ac:dyDescent="0.2">
      <c r="I611" s="2"/>
    </row>
    <row r="612" spans="9:9" ht="15.75" customHeight="1" x14ac:dyDescent="0.2">
      <c r="I612" s="2"/>
    </row>
    <row r="613" spans="9:9" ht="15.75" customHeight="1" x14ac:dyDescent="0.2">
      <c r="I613" s="2"/>
    </row>
    <row r="614" spans="9:9" ht="15.75" customHeight="1" x14ac:dyDescent="0.2">
      <c r="I614" s="2"/>
    </row>
    <row r="615" spans="9:9" ht="15.75" customHeight="1" x14ac:dyDescent="0.2">
      <c r="I615" s="2"/>
    </row>
    <row r="616" spans="9:9" ht="15.75" customHeight="1" x14ac:dyDescent="0.2">
      <c r="I616" s="2"/>
    </row>
    <row r="617" spans="9:9" ht="15.75" customHeight="1" x14ac:dyDescent="0.2">
      <c r="I617" s="2"/>
    </row>
    <row r="618" spans="9:9" ht="15.75" customHeight="1" x14ac:dyDescent="0.2">
      <c r="I618" s="2"/>
    </row>
    <row r="619" spans="9:9" ht="15.75" customHeight="1" x14ac:dyDescent="0.2">
      <c r="I619" s="2"/>
    </row>
    <row r="620" spans="9:9" ht="15.75" customHeight="1" x14ac:dyDescent="0.2">
      <c r="I620" s="2"/>
    </row>
    <row r="621" spans="9:9" ht="15.75" customHeight="1" x14ac:dyDescent="0.2">
      <c r="I621" s="2"/>
    </row>
    <row r="622" spans="9:9" ht="15.75" customHeight="1" x14ac:dyDescent="0.2">
      <c r="I622" s="2"/>
    </row>
    <row r="623" spans="9:9" ht="15.75" customHeight="1" x14ac:dyDescent="0.2">
      <c r="I623" s="2"/>
    </row>
    <row r="624" spans="9:9" ht="15.75" customHeight="1" x14ac:dyDescent="0.2">
      <c r="I624" s="2"/>
    </row>
    <row r="625" spans="9:9" ht="15.75" customHeight="1" x14ac:dyDescent="0.2">
      <c r="I625" s="2"/>
    </row>
    <row r="626" spans="9:9" ht="15.75" customHeight="1" x14ac:dyDescent="0.2">
      <c r="I626" s="2"/>
    </row>
    <row r="627" spans="9:9" ht="15.75" customHeight="1" x14ac:dyDescent="0.2">
      <c r="I627" s="2"/>
    </row>
    <row r="628" spans="9:9" ht="15.75" customHeight="1" x14ac:dyDescent="0.2">
      <c r="I628" s="2"/>
    </row>
    <row r="629" spans="9:9" ht="15.75" customHeight="1" x14ac:dyDescent="0.2">
      <c r="I629" s="2"/>
    </row>
    <row r="630" spans="9:9" ht="15.75" customHeight="1" x14ac:dyDescent="0.2">
      <c r="I630" s="2"/>
    </row>
    <row r="631" spans="9:9" ht="15.75" customHeight="1" x14ac:dyDescent="0.2">
      <c r="I631" s="2"/>
    </row>
    <row r="632" spans="9:9" ht="15.75" customHeight="1" x14ac:dyDescent="0.2">
      <c r="I632" s="2"/>
    </row>
    <row r="633" spans="9:9" ht="15.75" customHeight="1" x14ac:dyDescent="0.2">
      <c r="I633" s="2"/>
    </row>
    <row r="634" spans="9:9" ht="15.75" customHeight="1" x14ac:dyDescent="0.2">
      <c r="I634" s="2"/>
    </row>
    <row r="635" spans="9:9" ht="15.75" customHeight="1" x14ac:dyDescent="0.2">
      <c r="I635" s="2"/>
    </row>
    <row r="636" spans="9:9" ht="15.75" customHeight="1" x14ac:dyDescent="0.2">
      <c r="I636" s="2"/>
    </row>
    <row r="637" spans="9:9" ht="15.75" customHeight="1" x14ac:dyDescent="0.2">
      <c r="I637" s="2"/>
    </row>
    <row r="638" spans="9:9" ht="15.75" customHeight="1" x14ac:dyDescent="0.2">
      <c r="I638" s="2"/>
    </row>
    <row r="639" spans="9:9" ht="15.75" customHeight="1" x14ac:dyDescent="0.2">
      <c r="I639" s="2"/>
    </row>
    <row r="640" spans="9:9" ht="15.75" customHeight="1" x14ac:dyDescent="0.2">
      <c r="I640" s="2"/>
    </row>
    <row r="641" spans="9:9" ht="15.75" customHeight="1" x14ac:dyDescent="0.2">
      <c r="I641" s="2"/>
    </row>
    <row r="642" spans="9:9" ht="15.75" customHeight="1" x14ac:dyDescent="0.2">
      <c r="I642" s="2"/>
    </row>
    <row r="643" spans="9:9" ht="15.75" customHeight="1" x14ac:dyDescent="0.2">
      <c r="I643" s="2"/>
    </row>
    <row r="644" spans="9:9" ht="15.75" customHeight="1" x14ac:dyDescent="0.2">
      <c r="I644" s="2"/>
    </row>
    <row r="645" spans="9:9" ht="15.75" customHeight="1" x14ac:dyDescent="0.2">
      <c r="I645" s="2"/>
    </row>
    <row r="646" spans="9:9" ht="15.75" customHeight="1" x14ac:dyDescent="0.2">
      <c r="I646" s="2"/>
    </row>
    <row r="647" spans="9:9" ht="15.75" customHeight="1" x14ac:dyDescent="0.2">
      <c r="I647" s="2"/>
    </row>
    <row r="648" spans="9:9" ht="15.75" customHeight="1" x14ac:dyDescent="0.2">
      <c r="I648" s="2"/>
    </row>
    <row r="649" spans="9:9" ht="15.75" customHeight="1" x14ac:dyDescent="0.2">
      <c r="I649" s="2"/>
    </row>
    <row r="650" spans="9:9" ht="15.75" customHeight="1" x14ac:dyDescent="0.2">
      <c r="I650" s="2"/>
    </row>
    <row r="651" spans="9:9" ht="15.75" customHeight="1" x14ac:dyDescent="0.2">
      <c r="I651" s="2"/>
    </row>
    <row r="652" spans="9:9" ht="15.75" customHeight="1" x14ac:dyDescent="0.2">
      <c r="I652" s="2"/>
    </row>
    <row r="653" spans="9:9" ht="15.75" customHeight="1" x14ac:dyDescent="0.2">
      <c r="I653" s="2"/>
    </row>
    <row r="654" spans="9:9" ht="15.75" customHeight="1" x14ac:dyDescent="0.2">
      <c r="I654" s="2"/>
    </row>
    <row r="655" spans="9:9" ht="15.75" customHeight="1" x14ac:dyDescent="0.2">
      <c r="I655" s="2"/>
    </row>
    <row r="656" spans="9:9" ht="15.75" customHeight="1" x14ac:dyDescent="0.2">
      <c r="I656" s="2"/>
    </row>
    <row r="657" spans="9:9" ht="15.75" customHeight="1" x14ac:dyDescent="0.2">
      <c r="I657" s="2"/>
    </row>
    <row r="658" spans="9:9" ht="15.75" customHeight="1" x14ac:dyDescent="0.2">
      <c r="I658" s="2"/>
    </row>
    <row r="659" spans="9:9" ht="15.75" customHeight="1" x14ac:dyDescent="0.2">
      <c r="I659" s="2"/>
    </row>
    <row r="660" spans="9:9" ht="15.75" customHeight="1" x14ac:dyDescent="0.2">
      <c r="I660" s="2"/>
    </row>
    <row r="661" spans="9:9" ht="15.75" customHeight="1" x14ac:dyDescent="0.2">
      <c r="I661" s="2"/>
    </row>
    <row r="662" spans="9:9" ht="15.75" customHeight="1" x14ac:dyDescent="0.2">
      <c r="I662" s="2"/>
    </row>
    <row r="663" spans="9:9" ht="15.75" customHeight="1" x14ac:dyDescent="0.2">
      <c r="I663" s="2"/>
    </row>
    <row r="664" spans="9:9" ht="15.75" customHeight="1" x14ac:dyDescent="0.2">
      <c r="I664" s="2"/>
    </row>
    <row r="665" spans="9:9" ht="15.75" customHeight="1" x14ac:dyDescent="0.2">
      <c r="I665" s="2"/>
    </row>
    <row r="666" spans="9:9" ht="15.75" customHeight="1" x14ac:dyDescent="0.2">
      <c r="I666" s="2"/>
    </row>
    <row r="667" spans="9:9" ht="15.75" customHeight="1" x14ac:dyDescent="0.2">
      <c r="I667" s="2"/>
    </row>
    <row r="668" spans="9:9" ht="15.75" customHeight="1" x14ac:dyDescent="0.2">
      <c r="I668" s="2"/>
    </row>
    <row r="669" spans="9:9" ht="15.75" customHeight="1" x14ac:dyDescent="0.2">
      <c r="I669" s="2"/>
    </row>
    <row r="670" spans="9:9" ht="15.75" customHeight="1" x14ac:dyDescent="0.2">
      <c r="I670" s="2"/>
    </row>
    <row r="671" spans="9:9" ht="15.75" customHeight="1" x14ac:dyDescent="0.2">
      <c r="I671" s="2"/>
    </row>
    <row r="672" spans="9:9" ht="15.75" customHeight="1" x14ac:dyDescent="0.2">
      <c r="I672" s="2"/>
    </row>
    <row r="673" spans="9:9" ht="15.75" customHeight="1" x14ac:dyDescent="0.2">
      <c r="I673" s="2"/>
    </row>
    <row r="674" spans="9:9" ht="15.75" customHeight="1" x14ac:dyDescent="0.2">
      <c r="I674" s="2"/>
    </row>
    <row r="675" spans="9:9" ht="15.75" customHeight="1" x14ac:dyDescent="0.2">
      <c r="I675" s="2"/>
    </row>
    <row r="676" spans="9:9" ht="15.75" customHeight="1" x14ac:dyDescent="0.2">
      <c r="I676" s="2"/>
    </row>
    <row r="677" spans="9:9" ht="15.75" customHeight="1" x14ac:dyDescent="0.2">
      <c r="I677" s="2"/>
    </row>
    <row r="678" spans="9:9" ht="15.75" customHeight="1" x14ac:dyDescent="0.2">
      <c r="I678" s="2"/>
    </row>
    <row r="679" spans="9:9" ht="15.75" customHeight="1" x14ac:dyDescent="0.2">
      <c r="I679" s="2"/>
    </row>
    <row r="680" spans="9:9" ht="15.75" customHeight="1" x14ac:dyDescent="0.2">
      <c r="I680" s="2"/>
    </row>
    <row r="681" spans="9:9" ht="15.75" customHeight="1" x14ac:dyDescent="0.2">
      <c r="I681" s="2"/>
    </row>
    <row r="682" spans="9:9" ht="15.75" customHeight="1" x14ac:dyDescent="0.2">
      <c r="I682" s="2"/>
    </row>
    <row r="683" spans="9:9" ht="15.75" customHeight="1" x14ac:dyDescent="0.2">
      <c r="I683" s="2"/>
    </row>
    <row r="684" spans="9:9" ht="15.75" customHeight="1" x14ac:dyDescent="0.2">
      <c r="I684" s="2"/>
    </row>
    <row r="685" spans="9:9" ht="15.75" customHeight="1" x14ac:dyDescent="0.2">
      <c r="I685" s="2"/>
    </row>
    <row r="686" spans="9:9" ht="15.75" customHeight="1" x14ac:dyDescent="0.2">
      <c r="I686" s="2"/>
    </row>
    <row r="687" spans="9:9" ht="15.75" customHeight="1" x14ac:dyDescent="0.2">
      <c r="I687" s="2"/>
    </row>
    <row r="688" spans="9:9" ht="15.75" customHeight="1" x14ac:dyDescent="0.2">
      <c r="I688" s="2"/>
    </row>
    <row r="689" spans="9:9" ht="15.75" customHeight="1" x14ac:dyDescent="0.2">
      <c r="I689" s="2"/>
    </row>
    <row r="690" spans="9:9" ht="15.75" customHeight="1" x14ac:dyDescent="0.2">
      <c r="I690" s="2"/>
    </row>
    <row r="691" spans="9:9" ht="15.75" customHeight="1" x14ac:dyDescent="0.2">
      <c r="I691" s="2"/>
    </row>
    <row r="692" spans="9:9" ht="15.75" customHeight="1" x14ac:dyDescent="0.2">
      <c r="I692" s="2"/>
    </row>
    <row r="693" spans="9:9" ht="15.75" customHeight="1" x14ac:dyDescent="0.2">
      <c r="I693" s="2"/>
    </row>
    <row r="694" spans="9:9" ht="15.75" customHeight="1" x14ac:dyDescent="0.2">
      <c r="I694" s="2"/>
    </row>
    <row r="695" spans="9:9" ht="15.75" customHeight="1" x14ac:dyDescent="0.2">
      <c r="I695" s="2"/>
    </row>
    <row r="696" spans="9:9" ht="15.75" customHeight="1" x14ac:dyDescent="0.2">
      <c r="I696" s="2"/>
    </row>
    <row r="697" spans="9:9" ht="15.75" customHeight="1" x14ac:dyDescent="0.2">
      <c r="I697" s="2"/>
    </row>
    <row r="698" spans="9:9" ht="15.75" customHeight="1" x14ac:dyDescent="0.2">
      <c r="I698" s="2"/>
    </row>
    <row r="699" spans="9:9" ht="15.75" customHeight="1" x14ac:dyDescent="0.2">
      <c r="I699" s="2"/>
    </row>
    <row r="700" spans="9:9" ht="15.75" customHeight="1" x14ac:dyDescent="0.2">
      <c r="I700" s="2"/>
    </row>
    <row r="701" spans="9:9" ht="15.75" customHeight="1" x14ac:dyDescent="0.2">
      <c r="I701" s="2"/>
    </row>
    <row r="702" spans="9:9" ht="15.75" customHeight="1" x14ac:dyDescent="0.2">
      <c r="I702" s="2"/>
    </row>
    <row r="703" spans="9:9" ht="15.75" customHeight="1" x14ac:dyDescent="0.2">
      <c r="I703" s="2"/>
    </row>
    <row r="704" spans="9:9" ht="15.75" customHeight="1" x14ac:dyDescent="0.2">
      <c r="I704" s="2"/>
    </row>
    <row r="705" spans="9:9" ht="15.75" customHeight="1" x14ac:dyDescent="0.2">
      <c r="I705" s="2"/>
    </row>
    <row r="706" spans="9:9" ht="15.75" customHeight="1" x14ac:dyDescent="0.2">
      <c r="I706" s="2"/>
    </row>
    <row r="707" spans="9:9" ht="15.75" customHeight="1" x14ac:dyDescent="0.2">
      <c r="I707" s="2"/>
    </row>
    <row r="708" spans="9:9" ht="15.75" customHeight="1" x14ac:dyDescent="0.2">
      <c r="I708" s="2"/>
    </row>
    <row r="709" spans="9:9" ht="15.75" customHeight="1" x14ac:dyDescent="0.2">
      <c r="I709" s="2"/>
    </row>
    <row r="710" spans="9:9" ht="15.75" customHeight="1" x14ac:dyDescent="0.2">
      <c r="I710" s="2"/>
    </row>
    <row r="711" spans="9:9" ht="15.75" customHeight="1" x14ac:dyDescent="0.2">
      <c r="I711" s="2"/>
    </row>
    <row r="712" spans="9:9" ht="15.75" customHeight="1" x14ac:dyDescent="0.2">
      <c r="I712" s="2"/>
    </row>
    <row r="713" spans="9:9" ht="15.75" customHeight="1" x14ac:dyDescent="0.2">
      <c r="I713" s="2"/>
    </row>
    <row r="714" spans="9:9" ht="15.75" customHeight="1" x14ac:dyDescent="0.2">
      <c r="I714" s="2"/>
    </row>
    <row r="715" spans="9:9" ht="15.75" customHeight="1" x14ac:dyDescent="0.2">
      <c r="I715" s="2"/>
    </row>
    <row r="716" spans="9:9" ht="15.75" customHeight="1" x14ac:dyDescent="0.2">
      <c r="I716" s="2"/>
    </row>
    <row r="717" spans="9:9" ht="15.75" customHeight="1" x14ac:dyDescent="0.2">
      <c r="I717" s="2"/>
    </row>
    <row r="718" spans="9:9" ht="15.75" customHeight="1" x14ac:dyDescent="0.2">
      <c r="I718" s="2"/>
    </row>
    <row r="719" spans="9:9" ht="15.75" customHeight="1" x14ac:dyDescent="0.2">
      <c r="I719" s="2"/>
    </row>
    <row r="720" spans="9:9" ht="15.75" customHeight="1" x14ac:dyDescent="0.2">
      <c r="I720" s="2"/>
    </row>
    <row r="721" spans="9:9" ht="15.75" customHeight="1" x14ac:dyDescent="0.2">
      <c r="I721" s="2"/>
    </row>
    <row r="722" spans="9:9" ht="15.75" customHeight="1" x14ac:dyDescent="0.2">
      <c r="I722" s="2"/>
    </row>
    <row r="723" spans="9:9" ht="15.75" customHeight="1" x14ac:dyDescent="0.2">
      <c r="I723" s="2"/>
    </row>
    <row r="724" spans="9:9" ht="15.75" customHeight="1" x14ac:dyDescent="0.2">
      <c r="I724" s="2"/>
    </row>
    <row r="725" spans="9:9" ht="15.75" customHeight="1" x14ac:dyDescent="0.2">
      <c r="I725" s="2"/>
    </row>
    <row r="726" spans="9:9" ht="15.75" customHeight="1" x14ac:dyDescent="0.2">
      <c r="I726" s="2"/>
    </row>
    <row r="727" spans="9:9" ht="15.75" customHeight="1" x14ac:dyDescent="0.2">
      <c r="I727" s="2"/>
    </row>
    <row r="728" spans="9:9" ht="15.75" customHeight="1" x14ac:dyDescent="0.2">
      <c r="I728" s="2"/>
    </row>
    <row r="729" spans="9:9" ht="15.75" customHeight="1" x14ac:dyDescent="0.2">
      <c r="I729" s="2"/>
    </row>
    <row r="730" spans="9:9" ht="15.75" customHeight="1" x14ac:dyDescent="0.2">
      <c r="I730" s="2"/>
    </row>
    <row r="731" spans="9:9" ht="15.75" customHeight="1" x14ac:dyDescent="0.2">
      <c r="I731" s="2"/>
    </row>
    <row r="732" spans="9:9" ht="15.75" customHeight="1" x14ac:dyDescent="0.2">
      <c r="I732" s="2"/>
    </row>
    <row r="733" spans="9:9" ht="15.75" customHeight="1" x14ac:dyDescent="0.2">
      <c r="I733" s="2"/>
    </row>
    <row r="734" spans="9:9" ht="15.75" customHeight="1" x14ac:dyDescent="0.2">
      <c r="I734" s="2"/>
    </row>
    <row r="735" spans="9:9" ht="15.75" customHeight="1" x14ac:dyDescent="0.2">
      <c r="I735" s="2"/>
    </row>
    <row r="736" spans="9:9" ht="15.75" customHeight="1" x14ac:dyDescent="0.2">
      <c r="I736" s="2"/>
    </row>
    <row r="737" spans="9:9" ht="15.75" customHeight="1" x14ac:dyDescent="0.2">
      <c r="I737" s="2"/>
    </row>
    <row r="738" spans="9:9" ht="15.75" customHeight="1" x14ac:dyDescent="0.2">
      <c r="I738" s="2"/>
    </row>
    <row r="739" spans="9:9" ht="15.75" customHeight="1" x14ac:dyDescent="0.2">
      <c r="I739" s="2"/>
    </row>
    <row r="740" spans="9:9" ht="15.75" customHeight="1" x14ac:dyDescent="0.2">
      <c r="I740" s="2"/>
    </row>
    <row r="741" spans="9:9" ht="15.75" customHeight="1" x14ac:dyDescent="0.2">
      <c r="I741" s="2"/>
    </row>
    <row r="742" spans="9:9" ht="15.75" customHeight="1" x14ac:dyDescent="0.2">
      <c r="I742" s="2"/>
    </row>
    <row r="743" spans="9:9" ht="15.75" customHeight="1" x14ac:dyDescent="0.2">
      <c r="I743" s="2"/>
    </row>
    <row r="744" spans="9:9" ht="15.75" customHeight="1" x14ac:dyDescent="0.2">
      <c r="I744" s="2"/>
    </row>
    <row r="745" spans="9:9" ht="15.75" customHeight="1" x14ac:dyDescent="0.2">
      <c r="I745" s="2"/>
    </row>
    <row r="746" spans="9:9" ht="15.75" customHeight="1" x14ac:dyDescent="0.2">
      <c r="I746" s="2"/>
    </row>
    <row r="747" spans="9:9" ht="15.75" customHeight="1" x14ac:dyDescent="0.2">
      <c r="I747" s="2"/>
    </row>
    <row r="748" spans="9:9" ht="15.75" customHeight="1" x14ac:dyDescent="0.2">
      <c r="I748" s="2"/>
    </row>
    <row r="749" spans="9:9" ht="15.75" customHeight="1" x14ac:dyDescent="0.2">
      <c r="I749" s="2"/>
    </row>
    <row r="750" spans="9:9" ht="15.75" customHeight="1" x14ac:dyDescent="0.2">
      <c r="I750" s="2"/>
    </row>
    <row r="751" spans="9:9" ht="15.75" customHeight="1" x14ac:dyDescent="0.2">
      <c r="I751" s="2"/>
    </row>
    <row r="752" spans="9:9" ht="15.75" customHeight="1" x14ac:dyDescent="0.2">
      <c r="I752" s="2"/>
    </row>
    <row r="753" spans="9:9" ht="15.75" customHeight="1" x14ac:dyDescent="0.2">
      <c r="I753" s="2"/>
    </row>
    <row r="754" spans="9:9" ht="15.75" customHeight="1" x14ac:dyDescent="0.2">
      <c r="I754" s="2"/>
    </row>
    <row r="755" spans="9:9" ht="15.75" customHeight="1" x14ac:dyDescent="0.2">
      <c r="I755" s="2"/>
    </row>
    <row r="756" spans="9:9" ht="15.75" customHeight="1" x14ac:dyDescent="0.2">
      <c r="I756" s="2"/>
    </row>
    <row r="757" spans="9:9" ht="15.75" customHeight="1" x14ac:dyDescent="0.2">
      <c r="I757" s="2"/>
    </row>
    <row r="758" spans="9:9" ht="15.75" customHeight="1" x14ac:dyDescent="0.2">
      <c r="I758" s="2"/>
    </row>
    <row r="759" spans="9:9" ht="15.75" customHeight="1" x14ac:dyDescent="0.2">
      <c r="I759" s="2"/>
    </row>
    <row r="760" spans="9:9" ht="15.75" customHeight="1" x14ac:dyDescent="0.2">
      <c r="I760" s="2"/>
    </row>
    <row r="761" spans="9:9" ht="15.75" customHeight="1" x14ac:dyDescent="0.2">
      <c r="I761" s="2"/>
    </row>
    <row r="762" spans="9:9" ht="15.75" customHeight="1" x14ac:dyDescent="0.2">
      <c r="I762" s="2"/>
    </row>
    <row r="763" spans="9:9" ht="15.75" customHeight="1" x14ac:dyDescent="0.2">
      <c r="I763" s="2"/>
    </row>
    <row r="764" spans="9:9" ht="15.75" customHeight="1" x14ac:dyDescent="0.2">
      <c r="I764" s="2"/>
    </row>
    <row r="765" spans="9:9" ht="15.75" customHeight="1" x14ac:dyDescent="0.2">
      <c r="I765" s="2"/>
    </row>
    <row r="766" spans="9:9" ht="15.75" customHeight="1" x14ac:dyDescent="0.2">
      <c r="I766" s="2"/>
    </row>
    <row r="767" spans="9:9" ht="15.75" customHeight="1" x14ac:dyDescent="0.2">
      <c r="I767" s="2"/>
    </row>
    <row r="768" spans="9:9" ht="15.75" customHeight="1" x14ac:dyDescent="0.2">
      <c r="I768" s="2"/>
    </row>
    <row r="769" spans="9:9" ht="15.75" customHeight="1" x14ac:dyDescent="0.2">
      <c r="I769" s="2"/>
    </row>
    <row r="770" spans="9:9" ht="15.75" customHeight="1" x14ac:dyDescent="0.2">
      <c r="I770" s="2"/>
    </row>
    <row r="771" spans="9:9" ht="15.75" customHeight="1" x14ac:dyDescent="0.2">
      <c r="I771" s="2"/>
    </row>
    <row r="772" spans="9:9" ht="15.75" customHeight="1" x14ac:dyDescent="0.2">
      <c r="I772" s="2"/>
    </row>
    <row r="773" spans="9:9" ht="15.75" customHeight="1" x14ac:dyDescent="0.2">
      <c r="I773" s="2"/>
    </row>
    <row r="774" spans="9:9" ht="15.75" customHeight="1" x14ac:dyDescent="0.2">
      <c r="I774" s="2"/>
    </row>
    <row r="775" spans="9:9" ht="15.75" customHeight="1" x14ac:dyDescent="0.2">
      <c r="I775" s="2"/>
    </row>
    <row r="776" spans="9:9" ht="15.75" customHeight="1" x14ac:dyDescent="0.2">
      <c r="I776" s="2"/>
    </row>
    <row r="777" spans="9:9" ht="15.75" customHeight="1" x14ac:dyDescent="0.2">
      <c r="I777" s="2"/>
    </row>
    <row r="778" spans="9:9" ht="15.75" customHeight="1" x14ac:dyDescent="0.2">
      <c r="I778" s="2"/>
    </row>
    <row r="779" spans="9:9" ht="15.75" customHeight="1" x14ac:dyDescent="0.2">
      <c r="I779" s="2"/>
    </row>
    <row r="780" spans="9:9" ht="15.75" customHeight="1" x14ac:dyDescent="0.2">
      <c r="I780" s="2"/>
    </row>
    <row r="781" spans="9:9" ht="15.75" customHeight="1" x14ac:dyDescent="0.2">
      <c r="I781" s="2"/>
    </row>
    <row r="782" spans="9:9" ht="15.75" customHeight="1" x14ac:dyDescent="0.2">
      <c r="I782" s="2"/>
    </row>
    <row r="783" spans="9:9" ht="15.75" customHeight="1" x14ac:dyDescent="0.2">
      <c r="I783" s="2"/>
    </row>
    <row r="784" spans="9:9" ht="15.75" customHeight="1" x14ac:dyDescent="0.2">
      <c r="I784" s="2"/>
    </row>
    <row r="785" spans="9:9" ht="15.75" customHeight="1" x14ac:dyDescent="0.2">
      <c r="I785" s="2"/>
    </row>
    <row r="786" spans="9:9" ht="15.75" customHeight="1" x14ac:dyDescent="0.2">
      <c r="I786" s="2"/>
    </row>
    <row r="787" spans="9:9" ht="15.75" customHeight="1" x14ac:dyDescent="0.2">
      <c r="I787" s="2"/>
    </row>
    <row r="788" spans="9:9" ht="15.75" customHeight="1" x14ac:dyDescent="0.2">
      <c r="I788" s="2"/>
    </row>
    <row r="789" spans="9:9" ht="15.75" customHeight="1" x14ac:dyDescent="0.2">
      <c r="I789" s="2"/>
    </row>
    <row r="790" spans="9:9" ht="15.75" customHeight="1" x14ac:dyDescent="0.2">
      <c r="I790" s="2"/>
    </row>
    <row r="791" spans="9:9" ht="15.75" customHeight="1" x14ac:dyDescent="0.2">
      <c r="I791" s="2"/>
    </row>
    <row r="792" spans="9:9" ht="15.75" customHeight="1" x14ac:dyDescent="0.2">
      <c r="I792" s="2"/>
    </row>
    <row r="793" spans="9:9" ht="15.75" customHeight="1" x14ac:dyDescent="0.2">
      <c r="I793" s="2"/>
    </row>
    <row r="794" spans="9:9" ht="15.75" customHeight="1" x14ac:dyDescent="0.2">
      <c r="I794" s="2"/>
    </row>
    <row r="795" spans="9:9" ht="15.75" customHeight="1" x14ac:dyDescent="0.2">
      <c r="I795" s="2"/>
    </row>
    <row r="796" spans="9:9" ht="15.75" customHeight="1" x14ac:dyDescent="0.2">
      <c r="I796" s="2"/>
    </row>
    <row r="797" spans="9:9" ht="15.75" customHeight="1" x14ac:dyDescent="0.2">
      <c r="I797" s="2"/>
    </row>
    <row r="798" spans="9:9" ht="15.75" customHeight="1" x14ac:dyDescent="0.2">
      <c r="I798" s="2"/>
    </row>
    <row r="799" spans="9:9" ht="15.75" customHeight="1" x14ac:dyDescent="0.2">
      <c r="I799" s="2"/>
    </row>
    <row r="800" spans="9:9" ht="15.75" customHeight="1" x14ac:dyDescent="0.2">
      <c r="I800" s="2"/>
    </row>
    <row r="801" spans="9:9" ht="15.75" customHeight="1" x14ac:dyDescent="0.2">
      <c r="I801" s="2"/>
    </row>
    <row r="802" spans="9:9" ht="15.75" customHeight="1" x14ac:dyDescent="0.2">
      <c r="I802" s="2"/>
    </row>
    <row r="803" spans="9:9" ht="15.75" customHeight="1" x14ac:dyDescent="0.2">
      <c r="I803" s="2"/>
    </row>
    <row r="804" spans="9:9" ht="15.75" customHeight="1" x14ac:dyDescent="0.2">
      <c r="I804" s="2"/>
    </row>
    <row r="805" spans="9:9" ht="15.75" customHeight="1" x14ac:dyDescent="0.2">
      <c r="I805" s="2"/>
    </row>
    <row r="806" spans="9:9" ht="15.75" customHeight="1" x14ac:dyDescent="0.2">
      <c r="I806" s="2"/>
    </row>
    <row r="807" spans="9:9" ht="15.75" customHeight="1" x14ac:dyDescent="0.2">
      <c r="I807" s="2"/>
    </row>
    <row r="808" spans="9:9" ht="15.75" customHeight="1" x14ac:dyDescent="0.2">
      <c r="I808" s="2"/>
    </row>
    <row r="809" spans="9:9" ht="15.75" customHeight="1" x14ac:dyDescent="0.2">
      <c r="I809" s="2"/>
    </row>
    <row r="810" spans="9:9" ht="15.75" customHeight="1" x14ac:dyDescent="0.2">
      <c r="I810" s="2"/>
    </row>
    <row r="811" spans="9:9" ht="15.75" customHeight="1" x14ac:dyDescent="0.2">
      <c r="I811" s="2"/>
    </row>
    <row r="812" spans="9:9" ht="15.75" customHeight="1" x14ac:dyDescent="0.2">
      <c r="I812" s="2"/>
    </row>
    <row r="813" spans="9:9" ht="15.75" customHeight="1" x14ac:dyDescent="0.2">
      <c r="I813" s="2"/>
    </row>
    <row r="814" spans="9:9" ht="15.75" customHeight="1" x14ac:dyDescent="0.2">
      <c r="I814" s="2"/>
    </row>
    <row r="815" spans="9:9" ht="15.75" customHeight="1" x14ac:dyDescent="0.2">
      <c r="I815" s="2"/>
    </row>
    <row r="816" spans="9:9" ht="15.75" customHeight="1" x14ac:dyDescent="0.2">
      <c r="I816" s="2"/>
    </row>
    <row r="817" spans="9:9" ht="15.75" customHeight="1" x14ac:dyDescent="0.2">
      <c r="I817" s="2"/>
    </row>
    <row r="818" spans="9:9" ht="15.75" customHeight="1" x14ac:dyDescent="0.2">
      <c r="I818" s="2"/>
    </row>
    <row r="819" spans="9:9" ht="15.75" customHeight="1" x14ac:dyDescent="0.2">
      <c r="I819" s="2"/>
    </row>
    <row r="820" spans="9:9" ht="15.75" customHeight="1" x14ac:dyDescent="0.2">
      <c r="I820" s="2"/>
    </row>
    <row r="821" spans="9:9" ht="15.75" customHeight="1" x14ac:dyDescent="0.2">
      <c r="I821" s="2"/>
    </row>
    <row r="822" spans="9:9" ht="15.75" customHeight="1" x14ac:dyDescent="0.2">
      <c r="I822" s="2"/>
    </row>
    <row r="823" spans="9:9" ht="15.75" customHeight="1" x14ac:dyDescent="0.2">
      <c r="I823" s="2"/>
    </row>
    <row r="824" spans="9:9" ht="15.75" customHeight="1" x14ac:dyDescent="0.2">
      <c r="I824" s="2"/>
    </row>
    <row r="825" spans="9:9" ht="15.75" customHeight="1" x14ac:dyDescent="0.2">
      <c r="I825" s="2"/>
    </row>
    <row r="826" spans="9:9" ht="15.75" customHeight="1" x14ac:dyDescent="0.2">
      <c r="I826" s="2"/>
    </row>
    <row r="827" spans="9:9" ht="15.75" customHeight="1" x14ac:dyDescent="0.2">
      <c r="I827" s="2"/>
    </row>
    <row r="828" spans="9:9" ht="15.75" customHeight="1" x14ac:dyDescent="0.2">
      <c r="I828" s="2"/>
    </row>
    <row r="829" spans="9:9" ht="15.75" customHeight="1" x14ac:dyDescent="0.2">
      <c r="I829" s="2"/>
    </row>
    <row r="830" spans="9:9" ht="15.75" customHeight="1" x14ac:dyDescent="0.2">
      <c r="I830" s="2"/>
    </row>
    <row r="831" spans="9:9" ht="15.75" customHeight="1" x14ac:dyDescent="0.2">
      <c r="I831" s="2"/>
    </row>
    <row r="832" spans="9:9" ht="15.75" customHeight="1" x14ac:dyDescent="0.2">
      <c r="I832" s="2"/>
    </row>
    <row r="833" spans="9:9" ht="15.75" customHeight="1" x14ac:dyDescent="0.2">
      <c r="I833" s="2"/>
    </row>
    <row r="834" spans="9:9" ht="15.75" customHeight="1" x14ac:dyDescent="0.2">
      <c r="I834" s="2"/>
    </row>
    <row r="835" spans="9:9" ht="15.75" customHeight="1" x14ac:dyDescent="0.2">
      <c r="I835" s="2"/>
    </row>
    <row r="836" spans="9:9" ht="15.75" customHeight="1" x14ac:dyDescent="0.2">
      <c r="I836" s="2"/>
    </row>
    <row r="837" spans="9:9" ht="15.75" customHeight="1" x14ac:dyDescent="0.2">
      <c r="I837" s="2"/>
    </row>
    <row r="838" spans="9:9" ht="15.75" customHeight="1" x14ac:dyDescent="0.2">
      <c r="I838" s="2"/>
    </row>
    <row r="839" spans="9:9" ht="15.75" customHeight="1" x14ac:dyDescent="0.2">
      <c r="I839" s="2"/>
    </row>
    <row r="840" spans="9:9" ht="15.75" customHeight="1" x14ac:dyDescent="0.2">
      <c r="I840" s="2"/>
    </row>
    <row r="841" spans="9:9" ht="15.75" customHeight="1" x14ac:dyDescent="0.2">
      <c r="I841" s="2"/>
    </row>
    <row r="842" spans="9:9" ht="15.75" customHeight="1" x14ac:dyDescent="0.2">
      <c r="I842" s="2"/>
    </row>
    <row r="843" spans="9:9" ht="15.75" customHeight="1" x14ac:dyDescent="0.2">
      <c r="I843" s="2"/>
    </row>
    <row r="844" spans="9:9" ht="15.75" customHeight="1" x14ac:dyDescent="0.2">
      <c r="I844" s="2"/>
    </row>
    <row r="845" spans="9:9" ht="15.75" customHeight="1" x14ac:dyDescent="0.2">
      <c r="I845" s="2"/>
    </row>
    <row r="846" spans="9:9" ht="15.75" customHeight="1" x14ac:dyDescent="0.2">
      <c r="I846" s="2"/>
    </row>
    <row r="847" spans="9:9" ht="15.75" customHeight="1" x14ac:dyDescent="0.2">
      <c r="I847" s="2"/>
    </row>
    <row r="848" spans="9:9" ht="15.75" customHeight="1" x14ac:dyDescent="0.2">
      <c r="I848" s="2"/>
    </row>
    <row r="849" spans="9:9" ht="15.75" customHeight="1" x14ac:dyDescent="0.2">
      <c r="I849" s="2"/>
    </row>
    <row r="850" spans="9:9" ht="15.75" customHeight="1" x14ac:dyDescent="0.2">
      <c r="I850" s="2"/>
    </row>
    <row r="851" spans="9:9" ht="15.75" customHeight="1" x14ac:dyDescent="0.2">
      <c r="I851" s="2"/>
    </row>
    <row r="852" spans="9:9" ht="15.75" customHeight="1" x14ac:dyDescent="0.2">
      <c r="I852" s="2"/>
    </row>
    <row r="853" spans="9:9" ht="15.75" customHeight="1" x14ac:dyDescent="0.2">
      <c r="I853" s="2"/>
    </row>
    <row r="854" spans="9:9" ht="15.75" customHeight="1" x14ac:dyDescent="0.2">
      <c r="I854" s="2"/>
    </row>
    <row r="855" spans="9:9" ht="15.75" customHeight="1" x14ac:dyDescent="0.2">
      <c r="I855" s="2"/>
    </row>
    <row r="856" spans="9:9" ht="15.75" customHeight="1" x14ac:dyDescent="0.2">
      <c r="I856" s="2"/>
    </row>
    <row r="857" spans="9:9" ht="15.75" customHeight="1" x14ac:dyDescent="0.2">
      <c r="I857" s="2"/>
    </row>
    <row r="858" spans="9:9" ht="15.75" customHeight="1" x14ac:dyDescent="0.2">
      <c r="I858" s="2"/>
    </row>
    <row r="859" spans="9:9" ht="15.75" customHeight="1" x14ac:dyDescent="0.2">
      <c r="I859" s="2"/>
    </row>
    <row r="860" spans="9:9" ht="15.75" customHeight="1" x14ac:dyDescent="0.2">
      <c r="I860" s="2"/>
    </row>
    <row r="861" spans="9:9" ht="15.75" customHeight="1" x14ac:dyDescent="0.2">
      <c r="I861" s="2"/>
    </row>
    <row r="862" spans="9:9" ht="15.75" customHeight="1" x14ac:dyDescent="0.2">
      <c r="I862" s="2"/>
    </row>
    <row r="863" spans="9:9" ht="15.75" customHeight="1" x14ac:dyDescent="0.2">
      <c r="I863" s="2"/>
    </row>
    <row r="864" spans="9:9" ht="15.75" customHeight="1" x14ac:dyDescent="0.2">
      <c r="I864" s="2"/>
    </row>
    <row r="865" spans="9:9" ht="15.75" customHeight="1" x14ac:dyDescent="0.2">
      <c r="I865" s="2"/>
    </row>
    <row r="866" spans="9:9" ht="15.75" customHeight="1" x14ac:dyDescent="0.2">
      <c r="I866" s="2"/>
    </row>
    <row r="867" spans="9:9" ht="15.75" customHeight="1" x14ac:dyDescent="0.2">
      <c r="I867" s="2"/>
    </row>
    <row r="868" spans="9:9" ht="15.75" customHeight="1" x14ac:dyDescent="0.2">
      <c r="I868" s="2"/>
    </row>
    <row r="869" spans="9:9" ht="15.75" customHeight="1" x14ac:dyDescent="0.2">
      <c r="I869" s="2"/>
    </row>
    <row r="870" spans="9:9" ht="15.75" customHeight="1" x14ac:dyDescent="0.2">
      <c r="I870" s="2"/>
    </row>
    <row r="871" spans="9:9" ht="15.75" customHeight="1" x14ac:dyDescent="0.2">
      <c r="I871" s="2"/>
    </row>
    <row r="872" spans="9:9" ht="15.75" customHeight="1" x14ac:dyDescent="0.2">
      <c r="I872" s="2"/>
    </row>
    <row r="873" spans="9:9" ht="15.75" customHeight="1" x14ac:dyDescent="0.2">
      <c r="I873" s="2"/>
    </row>
    <row r="874" spans="9:9" ht="15.75" customHeight="1" x14ac:dyDescent="0.2">
      <c r="I874" s="2"/>
    </row>
    <row r="875" spans="9:9" ht="15.75" customHeight="1" x14ac:dyDescent="0.2">
      <c r="I875" s="2"/>
    </row>
    <row r="876" spans="9:9" ht="15.75" customHeight="1" x14ac:dyDescent="0.2">
      <c r="I876" s="2"/>
    </row>
    <row r="877" spans="9:9" ht="15.75" customHeight="1" x14ac:dyDescent="0.2">
      <c r="I877" s="2"/>
    </row>
    <row r="878" spans="9:9" ht="15.75" customHeight="1" x14ac:dyDescent="0.2">
      <c r="I878" s="2"/>
    </row>
    <row r="879" spans="9:9" ht="15.75" customHeight="1" x14ac:dyDescent="0.2">
      <c r="I879" s="2"/>
    </row>
    <row r="880" spans="9:9" ht="15.75" customHeight="1" x14ac:dyDescent="0.2">
      <c r="I880" s="2"/>
    </row>
    <row r="881" spans="9:9" ht="15.75" customHeight="1" x14ac:dyDescent="0.2">
      <c r="I881" s="2"/>
    </row>
    <row r="882" spans="9:9" ht="15.75" customHeight="1" x14ac:dyDescent="0.2">
      <c r="I882" s="2"/>
    </row>
    <row r="883" spans="9:9" ht="15.75" customHeight="1" x14ac:dyDescent="0.2">
      <c r="I883" s="2"/>
    </row>
    <row r="884" spans="9:9" ht="15.75" customHeight="1" x14ac:dyDescent="0.2">
      <c r="I884" s="2"/>
    </row>
    <row r="885" spans="9:9" ht="15.75" customHeight="1" x14ac:dyDescent="0.2">
      <c r="I885" s="2"/>
    </row>
    <row r="886" spans="9:9" ht="15.75" customHeight="1" x14ac:dyDescent="0.2">
      <c r="I886" s="2"/>
    </row>
    <row r="887" spans="9:9" ht="15.75" customHeight="1" x14ac:dyDescent="0.2">
      <c r="I887" s="2"/>
    </row>
    <row r="888" spans="9:9" ht="15.75" customHeight="1" x14ac:dyDescent="0.2">
      <c r="I888" s="2"/>
    </row>
    <row r="889" spans="9:9" ht="15.75" customHeight="1" x14ac:dyDescent="0.2">
      <c r="I889" s="2"/>
    </row>
    <row r="890" spans="9:9" ht="15.75" customHeight="1" x14ac:dyDescent="0.2">
      <c r="I890" s="2"/>
    </row>
    <row r="891" spans="9:9" ht="15.75" customHeight="1" x14ac:dyDescent="0.2">
      <c r="I891" s="2"/>
    </row>
    <row r="892" spans="9:9" ht="15.75" customHeight="1" x14ac:dyDescent="0.2">
      <c r="I892" s="2"/>
    </row>
    <row r="893" spans="9:9" ht="15.75" customHeight="1" x14ac:dyDescent="0.2">
      <c r="I893" s="2"/>
    </row>
    <row r="894" spans="9:9" ht="15.75" customHeight="1" x14ac:dyDescent="0.2">
      <c r="I894" s="2"/>
    </row>
    <row r="895" spans="9:9" ht="15.75" customHeight="1" x14ac:dyDescent="0.2">
      <c r="I895" s="2"/>
    </row>
    <row r="896" spans="9:9" ht="15.75" customHeight="1" x14ac:dyDescent="0.2">
      <c r="I896" s="2"/>
    </row>
    <row r="897" spans="9:9" ht="15.75" customHeight="1" x14ac:dyDescent="0.2">
      <c r="I897" s="2"/>
    </row>
    <row r="898" spans="9:9" ht="15.75" customHeight="1" x14ac:dyDescent="0.2">
      <c r="I898" s="2"/>
    </row>
    <row r="899" spans="9:9" ht="15.75" customHeight="1" x14ac:dyDescent="0.2">
      <c r="I899" s="2"/>
    </row>
    <row r="900" spans="9:9" ht="15.75" customHeight="1" x14ac:dyDescent="0.2">
      <c r="I900" s="2"/>
    </row>
    <row r="901" spans="9:9" ht="15.75" customHeight="1" x14ac:dyDescent="0.2">
      <c r="I901" s="2"/>
    </row>
    <row r="902" spans="9:9" ht="15.75" customHeight="1" x14ac:dyDescent="0.2">
      <c r="I902" s="2"/>
    </row>
    <row r="903" spans="9:9" ht="15.75" customHeight="1" x14ac:dyDescent="0.2">
      <c r="I903" s="2"/>
    </row>
    <row r="904" spans="9:9" ht="15.75" customHeight="1" x14ac:dyDescent="0.2">
      <c r="I904" s="2"/>
    </row>
    <row r="905" spans="9:9" ht="15.75" customHeight="1" x14ac:dyDescent="0.2">
      <c r="I905" s="2"/>
    </row>
    <row r="906" spans="9:9" ht="15.75" customHeight="1" x14ac:dyDescent="0.2">
      <c r="I906" s="2"/>
    </row>
    <row r="907" spans="9:9" ht="15.75" customHeight="1" x14ac:dyDescent="0.2">
      <c r="I907" s="2"/>
    </row>
    <row r="908" spans="9:9" ht="15.75" customHeight="1" x14ac:dyDescent="0.2">
      <c r="I908" s="2"/>
    </row>
    <row r="909" spans="9:9" ht="15.75" customHeight="1" x14ac:dyDescent="0.2">
      <c r="I909" s="2"/>
    </row>
    <row r="910" spans="9:9" ht="15.75" customHeight="1" x14ac:dyDescent="0.2">
      <c r="I910" s="2"/>
    </row>
    <row r="911" spans="9:9" ht="15.75" customHeight="1" x14ac:dyDescent="0.2">
      <c r="I911" s="2"/>
    </row>
    <row r="912" spans="9:9" ht="15.75" customHeight="1" x14ac:dyDescent="0.2">
      <c r="I912" s="2"/>
    </row>
    <row r="913" spans="9:9" ht="15.75" customHeight="1" x14ac:dyDescent="0.2">
      <c r="I913" s="2"/>
    </row>
    <row r="914" spans="9:9" ht="15.75" customHeight="1" x14ac:dyDescent="0.2">
      <c r="I914" s="2"/>
    </row>
    <row r="915" spans="9:9" ht="15.75" customHeight="1" x14ac:dyDescent="0.2">
      <c r="I915" s="2"/>
    </row>
    <row r="916" spans="9:9" ht="15.75" customHeight="1" x14ac:dyDescent="0.2">
      <c r="I916" s="2"/>
    </row>
    <row r="917" spans="9:9" ht="15.75" customHeight="1" x14ac:dyDescent="0.2">
      <c r="I917" s="2"/>
    </row>
    <row r="918" spans="9:9" ht="15.75" customHeight="1" x14ac:dyDescent="0.2">
      <c r="I918" s="2"/>
    </row>
    <row r="919" spans="9:9" ht="15.75" customHeight="1" x14ac:dyDescent="0.2">
      <c r="I919" s="2"/>
    </row>
    <row r="920" spans="9:9" ht="15.75" customHeight="1" x14ac:dyDescent="0.2">
      <c r="I920" s="2"/>
    </row>
    <row r="921" spans="9:9" ht="15.75" customHeight="1" x14ac:dyDescent="0.2">
      <c r="I921" s="2"/>
    </row>
    <row r="922" spans="9:9" ht="15.75" customHeight="1" x14ac:dyDescent="0.2">
      <c r="I922" s="2"/>
    </row>
    <row r="923" spans="9:9" ht="15.75" customHeight="1" x14ac:dyDescent="0.2">
      <c r="I923" s="2"/>
    </row>
    <row r="924" spans="9:9" ht="15.75" customHeight="1" x14ac:dyDescent="0.2">
      <c r="I924" s="2"/>
    </row>
    <row r="925" spans="9:9" ht="15.75" customHeight="1" x14ac:dyDescent="0.2">
      <c r="I925" s="2"/>
    </row>
    <row r="926" spans="9:9" ht="15.75" customHeight="1" x14ac:dyDescent="0.2">
      <c r="I926" s="2"/>
    </row>
    <row r="927" spans="9:9" ht="15.75" customHeight="1" x14ac:dyDescent="0.2">
      <c r="I927" s="2"/>
    </row>
    <row r="928" spans="9:9" ht="15.75" customHeight="1" x14ac:dyDescent="0.2">
      <c r="I928" s="2"/>
    </row>
    <row r="929" spans="9:9" ht="15.75" customHeight="1" x14ac:dyDescent="0.2">
      <c r="I929" s="2"/>
    </row>
    <row r="930" spans="9:9" ht="15.75" customHeight="1" x14ac:dyDescent="0.2">
      <c r="I930" s="2"/>
    </row>
    <row r="931" spans="9:9" ht="15.75" customHeight="1" x14ac:dyDescent="0.2">
      <c r="I931" s="2"/>
    </row>
    <row r="932" spans="9:9" ht="15.75" customHeight="1" x14ac:dyDescent="0.2">
      <c r="I932" s="2"/>
    </row>
    <row r="933" spans="9:9" ht="15.75" customHeight="1" x14ac:dyDescent="0.2">
      <c r="I933" s="2"/>
    </row>
    <row r="934" spans="9:9" ht="15.75" customHeight="1" x14ac:dyDescent="0.2">
      <c r="I934" s="2"/>
    </row>
    <row r="935" spans="9:9" ht="15.75" customHeight="1" x14ac:dyDescent="0.2">
      <c r="I935" s="2"/>
    </row>
    <row r="936" spans="9:9" ht="15.75" customHeight="1" x14ac:dyDescent="0.2">
      <c r="I936" s="2"/>
    </row>
    <row r="937" spans="9:9" ht="15.75" customHeight="1" x14ac:dyDescent="0.2">
      <c r="I937" s="2"/>
    </row>
    <row r="938" spans="9:9" ht="15.75" customHeight="1" x14ac:dyDescent="0.2">
      <c r="I938" s="2"/>
    </row>
    <row r="939" spans="9:9" ht="15.75" customHeight="1" x14ac:dyDescent="0.2">
      <c r="I939" s="2"/>
    </row>
    <row r="940" spans="9:9" ht="15.75" customHeight="1" x14ac:dyDescent="0.2">
      <c r="I940" s="2"/>
    </row>
    <row r="941" spans="9:9" ht="15.75" customHeight="1" x14ac:dyDescent="0.2">
      <c r="I941" s="2"/>
    </row>
    <row r="942" spans="9:9" ht="15.75" customHeight="1" x14ac:dyDescent="0.2">
      <c r="I942" s="2"/>
    </row>
    <row r="943" spans="9:9" ht="15.75" customHeight="1" x14ac:dyDescent="0.2">
      <c r="I943" s="2"/>
    </row>
    <row r="944" spans="9:9" ht="15.75" customHeight="1" x14ac:dyDescent="0.2">
      <c r="I944" s="2"/>
    </row>
    <row r="945" spans="9:9" ht="15.75" customHeight="1" x14ac:dyDescent="0.2">
      <c r="I945" s="2"/>
    </row>
    <row r="946" spans="9:9" ht="15.75" customHeight="1" x14ac:dyDescent="0.2">
      <c r="I946" s="2"/>
    </row>
    <row r="947" spans="9:9" ht="15.75" customHeight="1" x14ac:dyDescent="0.2">
      <c r="I947" s="2"/>
    </row>
    <row r="948" spans="9:9" ht="15.75" customHeight="1" x14ac:dyDescent="0.2">
      <c r="I948" s="2"/>
    </row>
    <row r="949" spans="9:9" ht="15.75" customHeight="1" x14ac:dyDescent="0.2">
      <c r="I949" s="2"/>
    </row>
    <row r="950" spans="9:9" ht="15.75" customHeight="1" x14ac:dyDescent="0.2">
      <c r="I950" s="2"/>
    </row>
    <row r="951" spans="9:9" ht="15.75" customHeight="1" x14ac:dyDescent="0.2">
      <c r="I951" s="2"/>
    </row>
    <row r="952" spans="9:9" ht="15.75" customHeight="1" x14ac:dyDescent="0.2">
      <c r="I952" s="2"/>
    </row>
    <row r="953" spans="9:9" ht="15.75" customHeight="1" x14ac:dyDescent="0.2">
      <c r="I953" s="2"/>
    </row>
    <row r="954" spans="9:9" ht="15.75" customHeight="1" x14ac:dyDescent="0.2">
      <c r="I954" s="2"/>
    </row>
    <row r="955" spans="9:9" ht="15.75" customHeight="1" x14ac:dyDescent="0.2">
      <c r="I955" s="2"/>
    </row>
    <row r="956" spans="9:9" ht="15.75" customHeight="1" x14ac:dyDescent="0.2">
      <c r="I956" s="2"/>
    </row>
    <row r="957" spans="9:9" ht="15.75" customHeight="1" x14ac:dyDescent="0.2">
      <c r="I957" s="2"/>
    </row>
    <row r="958" spans="9:9" ht="15.75" customHeight="1" x14ac:dyDescent="0.2">
      <c r="I958" s="2"/>
    </row>
    <row r="959" spans="9:9" ht="15.75" customHeight="1" x14ac:dyDescent="0.2">
      <c r="I959" s="2"/>
    </row>
    <row r="960" spans="9:9" ht="15.75" customHeight="1" x14ac:dyDescent="0.2">
      <c r="I960" s="2"/>
    </row>
    <row r="961" spans="9:9" ht="15.75" customHeight="1" x14ac:dyDescent="0.2">
      <c r="I961" s="2"/>
    </row>
    <row r="962" spans="9:9" ht="15.75" customHeight="1" x14ac:dyDescent="0.2">
      <c r="I962" s="2"/>
    </row>
    <row r="963" spans="9:9" ht="15.75" customHeight="1" x14ac:dyDescent="0.2">
      <c r="I963" s="2"/>
    </row>
    <row r="964" spans="9:9" ht="15.75" customHeight="1" x14ac:dyDescent="0.2">
      <c r="I964" s="2"/>
    </row>
    <row r="965" spans="9:9" ht="15.75" customHeight="1" x14ac:dyDescent="0.2">
      <c r="I965" s="2"/>
    </row>
    <row r="966" spans="9:9" ht="15.75" customHeight="1" x14ac:dyDescent="0.2">
      <c r="I966" s="2"/>
    </row>
    <row r="967" spans="9:9" ht="15.75" customHeight="1" x14ac:dyDescent="0.2">
      <c r="I967" s="2"/>
    </row>
    <row r="968" spans="9:9" ht="15.75" customHeight="1" x14ac:dyDescent="0.2">
      <c r="I968" s="2"/>
    </row>
    <row r="969" spans="9:9" ht="15.75" customHeight="1" x14ac:dyDescent="0.2">
      <c r="I969" s="2"/>
    </row>
    <row r="970" spans="9:9" ht="15.75" customHeight="1" x14ac:dyDescent="0.2">
      <c r="I970" s="2"/>
    </row>
    <row r="971" spans="9:9" ht="15.75" customHeight="1" x14ac:dyDescent="0.2">
      <c r="I971" s="2"/>
    </row>
    <row r="972" spans="9:9" ht="15.75" customHeight="1" x14ac:dyDescent="0.2">
      <c r="I972" s="2"/>
    </row>
    <row r="973" spans="9:9" ht="15.75" customHeight="1" x14ac:dyDescent="0.2">
      <c r="I973" s="2"/>
    </row>
    <row r="974" spans="9:9" ht="15.75" customHeight="1" x14ac:dyDescent="0.2">
      <c r="I974" s="2"/>
    </row>
    <row r="975" spans="9:9" ht="15.75" customHeight="1" x14ac:dyDescent="0.2">
      <c r="I975" s="2"/>
    </row>
    <row r="976" spans="9:9" ht="15.75" customHeight="1" x14ac:dyDescent="0.2">
      <c r="I976" s="2"/>
    </row>
    <row r="977" spans="9:9" ht="15.75" customHeight="1" x14ac:dyDescent="0.2">
      <c r="I977" s="2"/>
    </row>
    <row r="978" spans="9:9" ht="15.75" customHeight="1" x14ac:dyDescent="0.2">
      <c r="I978" s="2"/>
    </row>
    <row r="979" spans="9:9" ht="15.75" customHeight="1" x14ac:dyDescent="0.2">
      <c r="I979" s="2"/>
    </row>
    <row r="980" spans="9:9" ht="15.75" customHeight="1" x14ac:dyDescent="0.2">
      <c r="I980" s="2"/>
    </row>
    <row r="981" spans="9:9" ht="15.75" customHeight="1" x14ac:dyDescent="0.2">
      <c r="I981" s="2"/>
    </row>
    <row r="982" spans="9:9" ht="15.75" customHeight="1" x14ac:dyDescent="0.2">
      <c r="I982" s="2"/>
    </row>
    <row r="983" spans="9:9" ht="15.75" customHeight="1" x14ac:dyDescent="0.2">
      <c r="I983" s="2"/>
    </row>
    <row r="984" spans="9:9" ht="15.75" customHeight="1" x14ac:dyDescent="0.2">
      <c r="I984" s="2"/>
    </row>
    <row r="985" spans="9:9" ht="15.75" customHeight="1" x14ac:dyDescent="0.2">
      <c r="I985" s="2"/>
    </row>
    <row r="986" spans="9:9" ht="15.75" customHeight="1" x14ac:dyDescent="0.2">
      <c r="I986" s="2"/>
    </row>
    <row r="987" spans="9:9" ht="15.75" customHeight="1" x14ac:dyDescent="0.2">
      <c r="I987" s="2"/>
    </row>
    <row r="988" spans="9:9" ht="15.75" customHeight="1" x14ac:dyDescent="0.2">
      <c r="I988" s="2"/>
    </row>
    <row r="989" spans="9:9" ht="15.75" customHeight="1" x14ac:dyDescent="0.2">
      <c r="I989" s="2"/>
    </row>
    <row r="990" spans="9:9" ht="15.75" customHeight="1" x14ac:dyDescent="0.2">
      <c r="I990" s="2"/>
    </row>
    <row r="991" spans="9:9" ht="15.75" customHeight="1" x14ac:dyDescent="0.2">
      <c r="I991" s="2"/>
    </row>
    <row r="992" spans="9:9" ht="15.75" customHeight="1" x14ac:dyDescent="0.2">
      <c r="I992" s="2"/>
    </row>
    <row r="993" spans="9:9" ht="15.75" customHeight="1" x14ac:dyDescent="0.2">
      <c r="I993" s="2"/>
    </row>
    <row r="994" spans="9:9" ht="15.75" customHeight="1" x14ac:dyDescent="0.2">
      <c r="I994" s="2"/>
    </row>
    <row r="995" spans="9:9" ht="15.75" customHeight="1" x14ac:dyDescent="0.2">
      <c r="I995" s="2"/>
    </row>
    <row r="996" spans="9:9" ht="15.75" customHeight="1" x14ac:dyDescent="0.2">
      <c r="I996" s="2"/>
    </row>
    <row r="997" spans="9:9" ht="15.75" customHeight="1" x14ac:dyDescent="0.2">
      <c r="I997" s="2"/>
    </row>
    <row r="998" spans="9:9" ht="15.75" customHeight="1" x14ac:dyDescent="0.2">
      <c r="I998" s="2"/>
    </row>
    <row r="999" spans="9:9" ht="15.75" customHeight="1" x14ac:dyDescent="0.2">
      <c r="I999" s="2"/>
    </row>
    <row r="1000" spans="9:9" ht="15.75" customHeight="1" x14ac:dyDescent="0.2">
      <c r="I1000" s="2"/>
    </row>
    <row r="1001" spans="9:9" ht="15.75" customHeight="1" x14ac:dyDescent="0.2">
      <c r="I1001" s="2"/>
    </row>
    <row r="1002" spans="9:9" ht="15.75" customHeight="1" x14ac:dyDescent="0.2">
      <c r="I1002" s="2"/>
    </row>
  </sheetData>
  <mergeCells count="33">
    <mergeCell ref="B46:D46"/>
    <mergeCell ref="B47:D47"/>
    <mergeCell ref="B41:D41"/>
    <mergeCell ref="J13:J14"/>
    <mergeCell ref="B36:C36"/>
    <mergeCell ref="D36:E36"/>
    <mergeCell ref="B34:C34"/>
    <mergeCell ref="D34:E34"/>
    <mergeCell ref="B35:C35"/>
    <mergeCell ref="D35:E35"/>
    <mergeCell ref="A33:F33"/>
    <mergeCell ref="I13:I14"/>
    <mergeCell ref="B39:C39"/>
    <mergeCell ref="D39:E39"/>
    <mergeCell ref="B37:C37"/>
    <mergeCell ref="D37:E37"/>
    <mergeCell ref="A2:F2"/>
    <mergeCell ref="E7:F7"/>
    <mergeCell ref="B13:C13"/>
    <mergeCell ref="D13:E13"/>
    <mergeCell ref="A3:F3"/>
    <mergeCell ref="A8:B8"/>
    <mergeCell ref="A9:B9"/>
    <mergeCell ref="A10:B10"/>
    <mergeCell ref="A11:B11"/>
    <mergeCell ref="A12:B12"/>
    <mergeCell ref="A7:D7"/>
    <mergeCell ref="G13:H13"/>
    <mergeCell ref="B38:C38"/>
    <mergeCell ref="D38:E38"/>
    <mergeCell ref="B14:C14"/>
    <mergeCell ref="D14:E14"/>
    <mergeCell ref="A15:F1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A14:B14 C14:E14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3:O52"/>
  <sheetViews>
    <sheetView topLeftCell="C12" zoomScaleNormal="100" zoomScaleSheetLayoutView="70" workbookViewId="0">
      <selection activeCell="F33" sqref="F33"/>
    </sheetView>
  </sheetViews>
  <sheetFormatPr defaultColWidth="8.7109375" defaultRowHeight="15" x14ac:dyDescent="0.25"/>
  <cols>
    <col min="1" max="1" width="5.42578125" style="177" customWidth="1"/>
    <col min="2" max="2" width="27.140625" style="147" customWidth="1"/>
    <col min="3" max="3" width="55.28515625" style="147" customWidth="1"/>
    <col min="4" max="4" width="8.140625" style="147" bestFit="1" customWidth="1"/>
    <col min="5" max="6" width="7.85546875" style="147" bestFit="1" customWidth="1"/>
    <col min="7" max="7" width="13.85546875" style="147" bestFit="1" customWidth="1"/>
    <col min="8" max="8" width="11" style="147" customWidth="1"/>
    <col min="9" max="9" width="8.7109375" style="147" customWidth="1"/>
    <col min="10" max="10" width="13.5703125" style="147" bestFit="1" customWidth="1"/>
    <col min="11" max="11" width="9.28515625" style="147" customWidth="1"/>
    <col min="12" max="12" width="10" style="147" customWidth="1"/>
    <col min="13" max="13" width="13.28515625" style="147" customWidth="1"/>
    <col min="14" max="14" width="15.85546875" style="249" bestFit="1" customWidth="1"/>
    <col min="15" max="15" width="11.5703125" style="249" bestFit="1" customWidth="1"/>
    <col min="16" max="16384" width="8.7109375" style="249"/>
  </cols>
  <sheetData>
    <row r="3" spans="1:15" x14ac:dyDescent="0.25">
      <c r="A3" s="435" t="s">
        <v>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248"/>
    </row>
    <row r="4" spans="1:15" x14ac:dyDescent="0.25">
      <c r="A4" s="240" t="s">
        <v>194</v>
      </c>
    </row>
    <row r="5" spans="1:15" x14ac:dyDescent="0.25">
      <c r="A5" s="226" t="s">
        <v>11</v>
      </c>
      <c r="B5" s="227"/>
      <c r="C5" s="227"/>
      <c r="D5" s="227"/>
      <c r="E5" s="227"/>
      <c r="F5" s="227"/>
      <c r="G5" s="227"/>
      <c r="H5" s="227"/>
      <c r="I5" s="227"/>
      <c r="J5" s="228"/>
      <c r="K5" s="127" t="s">
        <v>12</v>
      </c>
      <c r="L5" s="128"/>
      <c r="M5" s="129"/>
    </row>
    <row r="6" spans="1:15" x14ac:dyDescent="0.25">
      <c r="A6" s="224" t="s">
        <v>13</v>
      </c>
      <c r="B6" s="225"/>
      <c r="C6" s="178" t="str">
        <f>'2. Penetapan SKP JPT '!C8</f>
        <v>Dra. Dyah Ismayanti, M.Ed.</v>
      </c>
      <c r="D6" s="274" t="s">
        <v>13</v>
      </c>
      <c r="E6" s="275"/>
      <c r="F6" s="275"/>
      <c r="G6" s="275"/>
      <c r="H6" s="275"/>
      <c r="I6" s="179"/>
      <c r="J6" s="178" t="s">
        <v>171</v>
      </c>
      <c r="K6" s="179"/>
      <c r="L6" s="179"/>
      <c r="M6" s="180"/>
    </row>
    <row r="7" spans="1:15" x14ac:dyDescent="0.25">
      <c r="A7" s="224" t="s">
        <v>15</v>
      </c>
      <c r="B7" s="225"/>
      <c r="C7" s="178" t="str">
        <f>'2. Penetapan SKP JPT '!C9</f>
        <v>196204301986012001</v>
      </c>
      <c r="D7" s="274" t="s">
        <v>15</v>
      </c>
      <c r="E7" s="275"/>
      <c r="F7" s="275"/>
      <c r="G7" s="275"/>
      <c r="H7" s="275"/>
      <c r="I7" s="179"/>
      <c r="J7" s="181" t="s">
        <v>172</v>
      </c>
      <c r="K7" s="179"/>
      <c r="L7" s="179"/>
      <c r="M7" s="180"/>
    </row>
    <row r="8" spans="1:15" x14ac:dyDescent="0.25">
      <c r="A8" s="224" t="s">
        <v>16</v>
      </c>
      <c r="B8" s="225"/>
      <c r="C8" s="178" t="str">
        <f>'2. Penetapan SKP JPT '!C10</f>
        <v>Pembina Utama Madya, IV/d</v>
      </c>
      <c r="D8" s="274" t="s">
        <v>16</v>
      </c>
      <c r="E8" s="275"/>
      <c r="F8" s="275"/>
      <c r="G8" s="275"/>
      <c r="H8" s="275"/>
      <c r="I8" s="179"/>
      <c r="J8" s="178" t="s">
        <v>162</v>
      </c>
      <c r="K8" s="179"/>
      <c r="L8" s="179"/>
      <c r="M8" s="180"/>
    </row>
    <row r="9" spans="1:15" x14ac:dyDescent="0.25">
      <c r="A9" s="224" t="s">
        <v>17</v>
      </c>
      <c r="B9" s="225"/>
      <c r="C9" s="178" t="str">
        <f>'2. Penetapan SKP JPT '!C11</f>
        <v>Kepala Biro Sumber Daya Manusia</v>
      </c>
      <c r="D9" s="274" t="s">
        <v>17</v>
      </c>
      <c r="E9" s="275"/>
      <c r="F9" s="275"/>
      <c r="G9" s="275"/>
      <c r="H9" s="275"/>
      <c r="I9" s="179"/>
      <c r="J9" s="178" t="s">
        <v>173</v>
      </c>
      <c r="K9" s="179"/>
      <c r="L9" s="179"/>
      <c r="M9" s="180"/>
    </row>
    <row r="10" spans="1:15" x14ac:dyDescent="0.25">
      <c r="A10" s="224" t="s">
        <v>18</v>
      </c>
      <c r="B10" s="225"/>
      <c r="C10" s="178" t="str">
        <f>'2. Penetapan SKP JPT '!C12</f>
        <v>Biro Sumber Daya Manusia</v>
      </c>
      <c r="D10" s="274" t="s">
        <v>18</v>
      </c>
      <c r="E10" s="275"/>
      <c r="F10" s="275"/>
      <c r="G10" s="275"/>
      <c r="H10" s="275"/>
      <c r="I10" s="179"/>
      <c r="J10" s="178" t="s">
        <v>167</v>
      </c>
      <c r="K10" s="179"/>
      <c r="L10" s="179"/>
      <c r="M10" s="180"/>
    </row>
    <row r="11" spans="1:15" s="250" customFormat="1" ht="48" customHeight="1" x14ac:dyDescent="0.25">
      <c r="A11" s="264" t="s">
        <v>19</v>
      </c>
      <c r="B11" s="264" t="s">
        <v>20</v>
      </c>
      <c r="C11" s="265" t="s">
        <v>21</v>
      </c>
      <c r="D11" s="266" t="s">
        <v>22</v>
      </c>
      <c r="E11" s="267" t="s">
        <v>174</v>
      </c>
      <c r="F11" s="267" t="s">
        <v>175</v>
      </c>
      <c r="G11" s="267" t="s">
        <v>176</v>
      </c>
      <c r="H11" s="266" t="s">
        <v>187</v>
      </c>
      <c r="I11" s="266" t="s">
        <v>49</v>
      </c>
      <c r="J11" s="268" t="s">
        <v>188</v>
      </c>
      <c r="K11" s="268" t="s">
        <v>189</v>
      </c>
      <c r="L11" s="268" t="s">
        <v>190</v>
      </c>
      <c r="M11" s="268" t="s">
        <v>191</v>
      </c>
    </row>
    <row r="12" spans="1:15" s="250" customFormat="1" ht="18" customHeight="1" x14ac:dyDescent="0.25">
      <c r="A12" s="269" t="s">
        <v>23</v>
      </c>
      <c r="B12" s="269" t="s">
        <v>24</v>
      </c>
      <c r="C12" s="270" t="s">
        <v>25</v>
      </c>
      <c r="D12" s="269" t="s">
        <v>26</v>
      </c>
      <c r="E12" s="271"/>
      <c r="F12" s="271"/>
      <c r="G12" s="271"/>
      <c r="H12" s="269" t="s">
        <v>27</v>
      </c>
      <c r="I12" s="272"/>
      <c r="J12" s="273" t="s">
        <v>183</v>
      </c>
      <c r="K12" s="273" t="s">
        <v>184</v>
      </c>
      <c r="L12" s="273" t="s">
        <v>185</v>
      </c>
      <c r="M12" s="273" t="s">
        <v>186</v>
      </c>
    </row>
    <row r="13" spans="1:15" s="251" customFormat="1" x14ac:dyDescent="0.25">
      <c r="A13" s="182"/>
      <c r="B13" s="222" t="s">
        <v>28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</row>
    <row r="14" spans="1:15" s="215" customFormat="1" ht="29.1" customHeight="1" x14ac:dyDescent="0.25">
      <c r="A14" s="210">
        <v>1</v>
      </c>
      <c r="B14" s="211" t="str">
        <f>'2. Penetapan SKP JPT '!B16</f>
        <v>Meningkatnya indeks penerapan sistem merit ASN Kemendikbud</v>
      </c>
      <c r="C14" s="223" t="str">
        <f>'2. Penetapan SKP JPT '!D16</f>
        <v>Persentase pegawai dengan perolehan pengembangan kompetensi minimal 20JP</v>
      </c>
      <c r="D14" s="212">
        <f>'2. Penetapan SKP JPT '!F16</f>
        <v>0.35</v>
      </c>
      <c r="E14" s="213">
        <f>'2. Penetapan SKP JPT '!G16</f>
        <v>0</v>
      </c>
      <c r="F14" s="213">
        <f>'2. Penetapan SKP JPT '!H16</f>
        <v>35</v>
      </c>
      <c r="G14" s="213">
        <f>'2. Penetapan SKP JPT '!J16</f>
        <v>1</v>
      </c>
      <c r="H14" s="254">
        <v>0</v>
      </c>
      <c r="I14" s="210" t="str">
        <f>'2. Penetapan SKP JPT '!I16</f>
        <v>Normal</v>
      </c>
      <c r="J14" s="191" t="b">
        <f>IF(H14="-","-",IF(H14&gt;0,IF(I14="NORMAL",IF(E14=0,((H14/F14)*100%),IF(AND(H14&lt;=F14,H14&gt;=E14),100%,IF(H14&lt;E14,(H14/E14)*100%,(H14/F14)*100%))),IF(E14=0,(1+(1-((H14/F14)*100%))),IF(AND(H14&lt;=F14,H14&gt;=E14),100%,IF(H14&lt;E14,(1+(1-((H14/E14)*100%))),(1+(1-((H14/F14)*100%))))))),FALSE))</f>
        <v>0</v>
      </c>
      <c r="K14" s="192" t="str">
        <f>IF(OR(H14="",H14&lt;=0),"-",IF(J14=" "," ",IF(J14&lt;=59%,"SANGAT KURANG",IF(J14&lt;=79%,"KURANG",IF(J14&lt;=99%,"CUKUP",IF(J14=100%,"BAIK","SANGAT BAIK"))))))</f>
        <v>-</v>
      </c>
      <c r="L14" s="214" t="b">
        <f>IF(H14="-","-",IF(K14="Sangat Baik",IF((110+(((120-110)/(110-101))*((J14*100)-101)))&lt;=120,110+(((120-110)/(110-101))*((J14*100)-101)),120),IF(K14="Baik",109,IF(K14="Cukup",70+(((89-70)/(99-80))*((J14*100)-80)),IF(K14="Kurang",50+(((69-50)/(79-60))*((J14*100)-60)),IF(K14="Sangat Kurang",IF((J14/59%*49)&lt;=0,0,J14/59%*49)))))))</f>
        <v>0</v>
      </c>
      <c r="M14" s="286">
        <f>IF(G14:G26=0,(AVERAGEIF(G14:G26,0,L14:L26)*100%),(AVERAGEIF(G14:G26,1,L14:L26)*60%)+(AVERAGEIF(G14:G26,2,L14:L26)*40%))</f>
        <v>107.32777777777778</v>
      </c>
      <c r="O14" s="291"/>
    </row>
    <row r="15" spans="1:15" s="215" customFormat="1" ht="33.6" customHeight="1" x14ac:dyDescent="0.25">
      <c r="A15" s="183"/>
      <c r="B15" s="211" t="str">
        <f>'2. Penetapan SKP JPT '!B17</f>
        <v>Meningkatnya indeks penerapan sistem merit ASN Kemendikbud</v>
      </c>
      <c r="C15" s="223" t="str">
        <f>'2. Penetapan SKP JPT '!D17</f>
        <v>Persentase pegawai yang memperoleh nilai kinerja "Sangat Baik"</v>
      </c>
      <c r="D15" s="212">
        <f>'2. Penetapan SKP JPT '!F17</f>
        <v>0.3</v>
      </c>
      <c r="E15" s="213">
        <f>'2. Penetapan SKP JPT '!G17</f>
        <v>0</v>
      </c>
      <c r="F15" s="213">
        <f>'2. Penetapan SKP JPT '!H17</f>
        <v>30</v>
      </c>
      <c r="G15" s="213">
        <f>'2. Penetapan SKP JPT '!J17</f>
        <v>1</v>
      </c>
      <c r="H15" s="254">
        <v>29</v>
      </c>
      <c r="I15" s="184" t="str">
        <f>'2. Penetapan SKP JPT '!I17</f>
        <v>Normal</v>
      </c>
      <c r="J15" s="191">
        <f t="shared" ref="J15:J30" si="0">IF(H15="-","-",IF(H15&gt;0,IF(I15="NORMAL",IF(E15=0,((H15/F15)*100%),IF(AND(H15&lt;=F15,H15&gt;=E15),100%,IF(H15&lt;E15,(H15/E15)*100%,(H15/F15)*100%))),IF(E15=0,(1+(1-((H15/F15)*100%))),IF(AND(H15&lt;=F15,H15&gt;=E15),100%,IF(H15&lt;E15,(1+(1-((H15/E15)*100%))),(1+(1-((H15/F15)*100%))))))),FALSE))</f>
        <v>0.96666666666666667</v>
      </c>
      <c r="K15" s="192" t="str">
        <f t="shared" ref="K15:K30" si="1">IF(OR(H15="",H15&lt;=0),"-",IF(J15=" "," ",IF(J15&lt;=59%,"SANGAT KURANG",IF(J15&lt;=79%,"KURANG",IF(J15&lt;=99%,"CUKUP",IF(J15=100%,"BAIK","SANGAT BAIK"))))))</f>
        <v>CUKUP</v>
      </c>
      <c r="L15" s="190">
        <f t="shared" ref="L15:L30" si="2">IF(H15="-","-",IF(K15="Sangat Baik",IF((110+(((120-110)/(110-101))*((J15*100)-101)))&lt;=120,110+(((120-110)/(110-101))*((J15*100)-101)),120),IF(K15="Baik",109,IF(K15="Cukup",70+(((89-70)/(99-80))*((J15*100)-80)),IF(K15="Kurang",50+(((69-50)/(79-60))*((J15*100)-60)),IF(K15="Sangat Kurang",IF((J15/59%*49)&lt;=0,0,J15/59%*49)))))))</f>
        <v>86.666666666666671</v>
      </c>
      <c r="M15" s="196"/>
    </row>
    <row r="16" spans="1:15" s="215" customFormat="1" ht="33.6" customHeight="1" x14ac:dyDescent="0.25">
      <c r="A16" s="183"/>
      <c r="B16" s="211" t="str">
        <f>'2. Penetapan SKP JPT '!B18</f>
        <v>Meningkatnya indeks penerapan sistem merit ASN Kemendikbud</v>
      </c>
      <c r="C16" s="223" t="str">
        <f>'2. Penetapan SKP JPT '!D18</f>
        <v>Persentase pegawai yang menjalani mutasi jabatan dan/atau mutasi wilayah sesuai pola karir Kemendikbud dan kebutuhan organisasi</v>
      </c>
      <c r="D16" s="212">
        <f>'2. Penetapan SKP JPT '!F18</f>
        <v>0.35</v>
      </c>
      <c r="E16" s="213">
        <f>'2. Penetapan SKP JPT '!G18</f>
        <v>0</v>
      </c>
      <c r="F16" s="213">
        <f>'2. Penetapan SKP JPT '!H18</f>
        <v>35</v>
      </c>
      <c r="G16" s="213">
        <f>'2. Penetapan SKP JPT '!J18</f>
        <v>1</v>
      </c>
      <c r="H16" s="254">
        <v>35</v>
      </c>
      <c r="I16" s="184" t="str">
        <f>'2. Penetapan SKP JPT '!I18</f>
        <v>Normal</v>
      </c>
      <c r="J16" s="191">
        <f t="shared" si="0"/>
        <v>1</v>
      </c>
      <c r="K16" s="192" t="str">
        <f t="shared" si="1"/>
        <v>BAIK</v>
      </c>
      <c r="L16" s="190">
        <f t="shared" si="2"/>
        <v>109</v>
      </c>
      <c r="M16" s="196"/>
    </row>
    <row r="17" spans="1:14" s="215" customFormat="1" ht="33.6" customHeight="1" x14ac:dyDescent="0.25">
      <c r="A17" s="183"/>
      <c r="B17" s="211" t="str">
        <f>'2. Penetapan SKP JPT '!B19</f>
        <v>Meningkatnya tata kelola Biro SDM</v>
      </c>
      <c r="C17" s="223" t="str">
        <f>'2. Penetapan SKP JPT '!D19</f>
        <v>Predikat SAKIP Biro SDM minimal A</v>
      </c>
      <c r="D17" s="212" t="str">
        <f>'2. Penetapan SKP JPT '!F19</f>
        <v>A</v>
      </c>
      <c r="E17" s="213">
        <f>'2. Penetapan SKP JPT '!G19</f>
        <v>80</v>
      </c>
      <c r="F17" s="213">
        <f>'2. Penetapan SKP JPT '!H19</f>
        <v>90</v>
      </c>
      <c r="G17" s="213">
        <f>'2. Penetapan SKP JPT '!J19</f>
        <v>1</v>
      </c>
      <c r="H17" s="254">
        <v>100</v>
      </c>
      <c r="I17" s="184" t="str">
        <f>'2. Penetapan SKP JPT '!I19</f>
        <v>Normal</v>
      </c>
      <c r="J17" s="191">
        <f t="shared" si="0"/>
        <v>1.1111111111111112</v>
      </c>
      <c r="K17" s="192" t="str">
        <f t="shared" si="1"/>
        <v>SANGAT BAIK</v>
      </c>
      <c r="L17" s="190">
        <f t="shared" si="2"/>
        <v>120</v>
      </c>
      <c r="M17" s="196"/>
    </row>
    <row r="18" spans="1:14" s="215" customFormat="1" ht="33.6" customHeight="1" x14ac:dyDescent="0.25">
      <c r="A18" s="183"/>
      <c r="B18" s="211" t="str">
        <f>'2. Penetapan SKP JPT '!B20</f>
        <v>Meningkatnya tata kelola Biro SDM</v>
      </c>
      <c r="C18" s="223" t="str">
        <f>'2. Penetapan SKP JPT '!D20</f>
        <v>Nilai kinerja anggaran atas pelaksanaan RKAKL Biro SDM minimal 93,75</v>
      </c>
      <c r="D18" s="212" t="str">
        <f>'2. Penetapan SKP JPT '!F20</f>
        <v>93.75</v>
      </c>
      <c r="E18" s="213">
        <f>'2. Penetapan SKP JPT '!G20</f>
        <v>0</v>
      </c>
      <c r="F18" s="213">
        <f>'2. Penetapan SKP JPT '!H20</f>
        <v>93.75</v>
      </c>
      <c r="G18" s="213">
        <f>'2. Penetapan SKP JPT '!J20</f>
        <v>1</v>
      </c>
      <c r="H18" s="254">
        <v>94</v>
      </c>
      <c r="I18" s="184" t="str">
        <f>'2. Penetapan SKP JPT '!I20</f>
        <v>Normal</v>
      </c>
      <c r="J18" s="191">
        <f t="shared" si="0"/>
        <v>1.0026666666666666</v>
      </c>
      <c r="K18" s="192" t="str">
        <f t="shared" si="1"/>
        <v>SANGAT BAIK</v>
      </c>
      <c r="L18" s="190">
        <f t="shared" si="2"/>
        <v>109.18518518518519</v>
      </c>
      <c r="M18" s="196"/>
    </row>
    <row r="19" spans="1:14" s="215" customFormat="1" ht="47.45" customHeight="1" x14ac:dyDescent="0.25">
      <c r="A19" s="216">
        <v>2</v>
      </c>
      <c r="B19" s="211" t="str">
        <f>'2. Penetapan SKP JPT '!B21</f>
        <v xml:space="preserve">Terlaksananya rencana aksi/inisiatif strategis  dalam rangka pencapaian sasaran dan indikator kinerja utama organisasi dalam perjanjian kerja </v>
      </c>
      <c r="C19" s="223" t="str">
        <f>'2. Penetapan SKP JPT '!D21</f>
        <v>Persentase penyelesaian dokumen administrasi kepegawaian sesuai dengan usulan</v>
      </c>
      <c r="D19" s="212" t="str">
        <f>'2. Penetapan SKP JPT '!F21</f>
        <v>80% - 90%</v>
      </c>
      <c r="E19" s="213">
        <f>'2. Penetapan SKP JPT '!G21</f>
        <v>80</v>
      </c>
      <c r="F19" s="213">
        <f>'2. Penetapan SKP JPT '!H21</f>
        <v>90</v>
      </c>
      <c r="G19" s="213">
        <f>'2. Penetapan SKP JPT '!J21</f>
        <v>2</v>
      </c>
      <c r="H19" s="254">
        <v>80</v>
      </c>
      <c r="I19" s="216" t="str">
        <f>'2. Penetapan SKP JPT '!I21</f>
        <v>Normal</v>
      </c>
      <c r="J19" s="217">
        <f t="shared" si="0"/>
        <v>1</v>
      </c>
      <c r="K19" s="192" t="str">
        <f t="shared" si="1"/>
        <v>BAIK</v>
      </c>
      <c r="L19" s="218">
        <f t="shared" si="2"/>
        <v>109</v>
      </c>
      <c r="M19" s="219"/>
      <c r="N19" s="252"/>
    </row>
    <row r="20" spans="1:14" s="215" customFormat="1" ht="33.6" customHeight="1" x14ac:dyDescent="0.25">
      <c r="A20" s="216"/>
      <c r="B20" s="211" t="str">
        <f>'2. Penetapan SKP JPT '!B22</f>
        <v xml:space="preserve">Terlaksananya rencana aksi/inisiatif strategis  dalam rangka pencapaian sasaran dan indikator kinerja utama organisasi dalam perjanjian kerja </v>
      </c>
      <c r="C20" s="223" t="str">
        <f>'2. Penetapan SKP JPT '!D22</f>
        <v>Pengadaan pegawai Kemendikbud dilaksanakan secara terbuka dan kompetitif</v>
      </c>
      <c r="D20" s="212">
        <f>'2. Penetapan SKP JPT '!F22</f>
        <v>1</v>
      </c>
      <c r="E20" s="213">
        <f>'2. Penetapan SKP JPT '!G22</f>
        <v>0</v>
      </c>
      <c r="F20" s="213">
        <f>'2. Penetapan SKP JPT '!H22</f>
        <v>100</v>
      </c>
      <c r="G20" s="213">
        <f>'2. Penetapan SKP JPT '!J22</f>
        <v>2</v>
      </c>
      <c r="H20" s="254">
        <v>100</v>
      </c>
      <c r="I20" s="216" t="str">
        <f>'2. Penetapan SKP JPT '!I22</f>
        <v>Normal</v>
      </c>
      <c r="J20" s="217">
        <f t="shared" si="0"/>
        <v>1</v>
      </c>
      <c r="K20" s="192" t="str">
        <f t="shared" si="1"/>
        <v>BAIK</v>
      </c>
      <c r="L20" s="218">
        <f t="shared" si="2"/>
        <v>109</v>
      </c>
      <c r="M20" s="219"/>
    </row>
    <row r="21" spans="1:14" s="215" customFormat="1" ht="33.6" customHeight="1" x14ac:dyDescent="0.25">
      <c r="A21" s="216"/>
      <c r="B21" s="211" t="str">
        <f>'2. Penetapan SKP JPT '!B23</f>
        <v xml:space="preserve">Terlaksananya rencana aksi/inisiatif strategis  dalam rangka pencapaian sasaran dan indikator kinerja utama organisasi dalam perjanjian kerja </v>
      </c>
      <c r="C21" s="223" t="str">
        <f>'2. Penetapan SKP JPT '!D23</f>
        <v>Sistem informasi kepegawaian terintegrasi, reliable, mutakhir, dan user-friendly serta mendukung penerapan Sistem Merit</v>
      </c>
      <c r="D21" s="212">
        <f>'2. Penetapan SKP JPT '!F23</f>
        <v>1</v>
      </c>
      <c r="E21" s="213">
        <f>'2. Penetapan SKP JPT '!G23</f>
        <v>0</v>
      </c>
      <c r="F21" s="213">
        <f>'2. Penetapan SKP JPT '!H23</f>
        <v>100</v>
      </c>
      <c r="G21" s="213">
        <f>'2. Penetapan SKP JPT '!J23</f>
        <v>2</v>
      </c>
      <c r="H21" s="254">
        <v>100</v>
      </c>
      <c r="I21" s="216" t="str">
        <f>'2. Penetapan SKP JPT '!I23</f>
        <v>Normal</v>
      </c>
      <c r="J21" s="217">
        <f t="shared" si="0"/>
        <v>1</v>
      </c>
      <c r="K21" s="192" t="str">
        <f t="shared" si="1"/>
        <v>BAIK</v>
      </c>
      <c r="L21" s="218">
        <f t="shared" si="2"/>
        <v>109</v>
      </c>
      <c r="M21" s="219"/>
    </row>
    <row r="22" spans="1:14" s="215" customFormat="1" ht="33.6" customHeight="1" x14ac:dyDescent="0.25">
      <c r="A22" s="216"/>
      <c r="B22" s="211" t="str">
        <f>'2. Penetapan SKP JPT '!B24</f>
        <v xml:space="preserve">Terlaksananya rencana aksi/inisiatif strategis  dalam rangka pencapaian sasaran dan indikator kinerja utama organisasi dalam perjanjian kerja </v>
      </c>
      <c r="C22" s="223" t="str">
        <f>'2. Penetapan SKP JPT '!D24</f>
        <v>Database Kompetensi Pegawai Kemendikbudristek yang lengkap dan mutakhir</v>
      </c>
      <c r="D22" s="212">
        <f>'2. Penetapan SKP JPT '!F24</f>
        <v>1</v>
      </c>
      <c r="E22" s="213">
        <f>'2. Penetapan SKP JPT '!G24</f>
        <v>0</v>
      </c>
      <c r="F22" s="213">
        <f>'2. Penetapan SKP JPT '!H24</f>
        <v>100</v>
      </c>
      <c r="G22" s="213">
        <f>'2. Penetapan SKP JPT '!J24</f>
        <v>2</v>
      </c>
      <c r="H22" s="254">
        <v>100</v>
      </c>
      <c r="I22" s="216" t="str">
        <f>'2. Penetapan SKP JPT '!I24</f>
        <v>Normal</v>
      </c>
      <c r="J22" s="217">
        <f t="shared" si="0"/>
        <v>1</v>
      </c>
      <c r="K22" s="192" t="str">
        <f t="shared" si="1"/>
        <v>BAIK</v>
      </c>
      <c r="L22" s="218">
        <f t="shared" si="2"/>
        <v>109</v>
      </c>
      <c r="M22" s="219"/>
    </row>
    <row r="23" spans="1:14" s="215" customFormat="1" ht="33.6" customHeight="1" x14ac:dyDescent="0.25">
      <c r="A23" s="216"/>
      <c r="B23" s="211" t="str">
        <f>'2. Penetapan SKP JPT '!B25</f>
        <v xml:space="preserve">Terlaksananya rencana aksi/inisiatif strategis  dalam rangka pencapaian sasaran dan indikator kinerja utama organisasi dalam perjanjian kerja </v>
      </c>
      <c r="C23" s="223" t="str">
        <f>'2. Penetapan SKP JPT '!D25</f>
        <v xml:space="preserve">Presentase tingkat kepatuhan dalam penerapan disiplin dan kode etik pegawai </v>
      </c>
      <c r="D23" s="212" t="str">
        <f>'2. Penetapan SKP JPT '!F25</f>
        <v>80%-90%</v>
      </c>
      <c r="E23" s="213">
        <f>'2. Penetapan SKP JPT '!G25</f>
        <v>80</v>
      </c>
      <c r="F23" s="213">
        <f>'2. Penetapan SKP JPT '!H25</f>
        <v>90</v>
      </c>
      <c r="G23" s="213">
        <f>'2. Penetapan SKP JPT '!J25</f>
        <v>2</v>
      </c>
      <c r="H23" s="254">
        <v>90</v>
      </c>
      <c r="I23" s="216" t="str">
        <f>'2. Penetapan SKP JPT '!I25</f>
        <v>Normal</v>
      </c>
      <c r="J23" s="217">
        <f t="shared" si="0"/>
        <v>1</v>
      </c>
      <c r="K23" s="192" t="str">
        <f t="shared" si="1"/>
        <v>BAIK</v>
      </c>
      <c r="L23" s="218">
        <f t="shared" si="2"/>
        <v>109</v>
      </c>
      <c r="M23" s="219"/>
    </row>
    <row r="24" spans="1:14" s="215" customFormat="1" ht="33.6" customHeight="1" x14ac:dyDescent="0.25">
      <c r="A24" s="216"/>
      <c r="B24" s="211" t="str">
        <f>'2. Penetapan SKP JPT '!B26</f>
        <v xml:space="preserve">Terlaksananya rencana aksi/inisiatif strategis  dalam rangka pencapaian sasaran dan indikator kinerja utama organisasi dalam perjanjian kerja </v>
      </c>
      <c r="C24" s="223" t="str">
        <f>'2. Penetapan SKP JPT '!D26</f>
        <v>Peraturan Perundang-undangan di bidang kepegawaian yang memadai</v>
      </c>
      <c r="D24" s="212">
        <f>'2. Penetapan SKP JPT '!F26</f>
        <v>0.9</v>
      </c>
      <c r="E24" s="213">
        <f>'2. Penetapan SKP JPT '!G26</f>
        <v>0</v>
      </c>
      <c r="F24" s="213">
        <f>'2. Penetapan SKP JPT '!H26</f>
        <v>90</v>
      </c>
      <c r="G24" s="213">
        <f>'2. Penetapan SKP JPT '!J26</f>
        <v>2</v>
      </c>
      <c r="H24" s="254">
        <v>90</v>
      </c>
      <c r="I24" s="216" t="str">
        <f>'2. Penetapan SKP JPT '!I26</f>
        <v>Normal</v>
      </c>
      <c r="J24" s="217">
        <f t="shared" si="0"/>
        <v>1</v>
      </c>
      <c r="K24" s="192" t="str">
        <f t="shared" si="1"/>
        <v>BAIK</v>
      </c>
      <c r="L24" s="218">
        <f t="shared" si="2"/>
        <v>109</v>
      </c>
      <c r="M24" s="219"/>
    </row>
    <row r="25" spans="1:14" s="215" customFormat="1" ht="33.6" customHeight="1" x14ac:dyDescent="0.25">
      <c r="A25" s="216"/>
      <c r="B25" s="211" t="str">
        <f>'2. Penetapan SKP JPT '!B27</f>
        <v xml:space="preserve">Terlaksananya rencana aksi/inisiatif strategis  dalam rangka pencapaian sasaran dan indikator kinerja utama organisasi dalam perjanjian kerja </v>
      </c>
      <c r="C25" s="223" t="str">
        <f>'2. Penetapan SKP JPT '!D27</f>
        <v>Presentase pegawai berprestasi dan berintegritas memperoleh penghargaan secara adil, transparan dan objektif</v>
      </c>
      <c r="D25" s="212" t="str">
        <f>'2. Penetapan SKP JPT '!F27</f>
        <v>80%-90%</v>
      </c>
      <c r="E25" s="213">
        <f>'2. Penetapan SKP JPT '!G27</f>
        <v>80</v>
      </c>
      <c r="F25" s="213">
        <f>'2. Penetapan SKP JPT '!H27</f>
        <v>90</v>
      </c>
      <c r="G25" s="213">
        <f>'2. Penetapan SKP JPT '!J27</f>
        <v>2</v>
      </c>
      <c r="H25" s="254">
        <v>90</v>
      </c>
      <c r="I25" s="216" t="str">
        <f>'2. Penetapan SKP JPT '!I27</f>
        <v>Normal</v>
      </c>
      <c r="J25" s="217">
        <f t="shared" si="0"/>
        <v>1</v>
      </c>
      <c r="K25" s="192" t="str">
        <f t="shared" si="1"/>
        <v>BAIK</v>
      </c>
      <c r="L25" s="218">
        <f t="shared" si="2"/>
        <v>109</v>
      </c>
      <c r="M25" s="219"/>
    </row>
    <row r="26" spans="1:14" s="215" customFormat="1" ht="33.6" customHeight="1" x14ac:dyDescent="0.25">
      <c r="A26" s="216"/>
      <c r="B26" s="211" t="str">
        <f>'2. Penetapan SKP JPT '!B28</f>
        <v xml:space="preserve">Terlaksananya rencana aksi/inisiatif strategis  dalam rangka pencapaian sasaran dan indikator kinerja utama organisasi dalam perjanjian kerja </v>
      </c>
      <c r="C26" s="223" t="str">
        <f>'2. Penetapan SKP JPT '!D28</f>
        <v>Tingkat kepuasan layanan administrasi Biro SDM</v>
      </c>
      <c r="D26" s="212" t="str">
        <f>'2. Penetapan SKP JPT '!F28</f>
        <v>80%-90%</v>
      </c>
      <c r="E26" s="213">
        <f>'2. Penetapan SKP JPT '!G28</f>
        <v>80</v>
      </c>
      <c r="F26" s="213">
        <f>'2. Penetapan SKP JPT '!H28</f>
        <v>90</v>
      </c>
      <c r="G26" s="213">
        <f>'2. Penetapan SKP JPT '!J28</f>
        <v>2</v>
      </c>
      <c r="H26" s="254">
        <v>90</v>
      </c>
      <c r="I26" s="216" t="str">
        <f>'2. Penetapan SKP JPT '!I28</f>
        <v>Normal</v>
      </c>
      <c r="J26" s="217">
        <f t="shared" si="0"/>
        <v>1</v>
      </c>
      <c r="K26" s="192" t="str">
        <f t="shared" si="1"/>
        <v>BAIK</v>
      </c>
      <c r="L26" s="218">
        <f t="shared" si="2"/>
        <v>109</v>
      </c>
      <c r="M26" s="220"/>
    </row>
    <row r="27" spans="1:14" s="215" customFormat="1" ht="33.6" customHeight="1" x14ac:dyDescent="0.25">
      <c r="A27" s="216"/>
      <c r="B27" s="211" t="str">
        <f>'2. Penetapan SKP JPT '!B29</f>
        <v>-</v>
      </c>
      <c r="C27" s="223" t="str">
        <f>'2. Penetapan SKP JPT '!D29</f>
        <v>-</v>
      </c>
      <c r="D27" s="212" t="str">
        <f>'2. Penetapan SKP JPT '!F29</f>
        <v>-</v>
      </c>
      <c r="E27" s="213" t="str">
        <f>'2. Penetapan SKP JPT '!G29</f>
        <v>-</v>
      </c>
      <c r="F27" s="213" t="str">
        <f>'2. Penetapan SKP JPT '!H29</f>
        <v>-</v>
      </c>
      <c r="G27" s="213" t="str">
        <f>'2. Penetapan SKP JPT '!J29</f>
        <v>-</v>
      </c>
      <c r="H27" s="255"/>
      <c r="I27" s="216" t="str">
        <f>'2. Penetapan SKP JPT '!I29</f>
        <v>-</v>
      </c>
      <c r="J27" s="217" t="b">
        <f t="shared" si="0"/>
        <v>0</v>
      </c>
      <c r="K27" s="192" t="str">
        <f t="shared" si="1"/>
        <v>-</v>
      </c>
      <c r="L27" s="218" t="b">
        <f t="shared" si="2"/>
        <v>0</v>
      </c>
      <c r="M27" s="219"/>
    </row>
    <row r="28" spans="1:14" s="215" customFormat="1" ht="33.6" customHeight="1" x14ac:dyDescent="0.25">
      <c r="A28" s="216"/>
      <c r="B28" s="211" t="str">
        <f>'2. Penetapan SKP JPT '!B30</f>
        <v>-</v>
      </c>
      <c r="C28" s="223" t="str">
        <f>'2. Penetapan SKP JPT '!D30</f>
        <v>-</v>
      </c>
      <c r="D28" s="212" t="str">
        <f>'2. Penetapan SKP JPT '!F30</f>
        <v>-</v>
      </c>
      <c r="E28" s="213" t="str">
        <f>'2. Penetapan SKP JPT '!G30</f>
        <v>-</v>
      </c>
      <c r="F28" s="213" t="str">
        <f>'2. Penetapan SKP JPT '!H30</f>
        <v>-</v>
      </c>
      <c r="G28" s="213" t="str">
        <f>'2. Penetapan SKP JPT '!J30</f>
        <v>-</v>
      </c>
      <c r="H28" s="255"/>
      <c r="I28" s="216" t="str">
        <f>'2. Penetapan SKP JPT '!I30</f>
        <v>-</v>
      </c>
      <c r="J28" s="217" t="b">
        <f t="shared" si="0"/>
        <v>0</v>
      </c>
      <c r="K28" s="192" t="str">
        <f t="shared" si="1"/>
        <v>-</v>
      </c>
      <c r="L28" s="218" t="b">
        <f t="shared" si="2"/>
        <v>0</v>
      </c>
      <c r="M28" s="220"/>
    </row>
    <row r="29" spans="1:14" s="215" customFormat="1" ht="33.6" customHeight="1" x14ac:dyDescent="0.25">
      <c r="A29" s="216"/>
      <c r="B29" s="211" t="str">
        <f>'2. Penetapan SKP JPT '!B31</f>
        <v>-</v>
      </c>
      <c r="C29" s="223" t="str">
        <f>'2. Penetapan SKP JPT '!D31</f>
        <v>-</v>
      </c>
      <c r="D29" s="212" t="str">
        <f>'2. Penetapan SKP JPT '!F31</f>
        <v>-</v>
      </c>
      <c r="E29" s="213" t="str">
        <f>'2. Penetapan SKP JPT '!G31</f>
        <v>-</v>
      </c>
      <c r="F29" s="213" t="str">
        <f>'2. Penetapan SKP JPT '!H31</f>
        <v>-</v>
      </c>
      <c r="G29" s="213" t="str">
        <f>'2. Penetapan SKP JPT '!J31</f>
        <v>-</v>
      </c>
      <c r="H29" s="255"/>
      <c r="I29" s="216" t="str">
        <f>'2. Penetapan SKP JPT '!I31</f>
        <v>-</v>
      </c>
      <c r="J29" s="217" t="b">
        <f t="shared" si="0"/>
        <v>0</v>
      </c>
      <c r="K29" s="192" t="str">
        <f t="shared" si="1"/>
        <v>-</v>
      </c>
      <c r="L29" s="218" t="b">
        <f t="shared" si="2"/>
        <v>0</v>
      </c>
      <c r="M29" s="219"/>
    </row>
    <row r="30" spans="1:14" s="215" customFormat="1" ht="33.6" customHeight="1" x14ac:dyDescent="0.25">
      <c r="A30" s="216"/>
      <c r="B30" s="211" t="str">
        <f>'2. Penetapan SKP JPT '!B32</f>
        <v>-</v>
      </c>
      <c r="C30" s="223" t="str">
        <f>'2. Penetapan SKP JPT '!D32</f>
        <v>-</v>
      </c>
      <c r="D30" s="212" t="str">
        <f>'2. Penetapan SKP JPT '!F32</f>
        <v>-</v>
      </c>
      <c r="E30" s="213" t="str">
        <f>'2. Penetapan SKP JPT '!G32</f>
        <v>-</v>
      </c>
      <c r="F30" s="213" t="str">
        <f>'2. Penetapan SKP JPT '!H32</f>
        <v>-</v>
      </c>
      <c r="G30" s="213" t="str">
        <f>'2. Penetapan SKP JPT '!J32</f>
        <v>-</v>
      </c>
      <c r="H30" s="255"/>
      <c r="I30" s="216" t="str">
        <f>'2. Penetapan SKP JPT '!I32</f>
        <v>-</v>
      </c>
      <c r="J30" s="217" t="b">
        <f t="shared" si="0"/>
        <v>0</v>
      </c>
      <c r="K30" s="192" t="str">
        <f t="shared" si="1"/>
        <v>-</v>
      </c>
      <c r="L30" s="218" t="b">
        <f t="shared" si="2"/>
        <v>0</v>
      </c>
      <c r="M30" s="220"/>
    </row>
    <row r="31" spans="1:14" s="251" customFormat="1" ht="15" customHeight="1" x14ac:dyDescent="0.25">
      <c r="A31" s="127" t="s">
        <v>29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276"/>
    </row>
    <row r="32" spans="1:14" s="250" customFormat="1" ht="40.5" hidden="1" customHeight="1" x14ac:dyDescent="0.25">
      <c r="A32" s="207" t="s">
        <v>34</v>
      </c>
      <c r="B32" s="221" t="s">
        <v>0</v>
      </c>
      <c r="C32" s="145" t="s">
        <v>7</v>
      </c>
      <c r="D32" s="7" t="s">
        <v>1</v>
      </c>
      <c r="E32" s="197" t="s">
        <v>174</v>
      </c>
      <c r="F32" s="197" t="s">
        <v>175</v>
      </c>
      <c r="G32" s="126" t="s">
        <v>48</v>
      </c>
      <c r="H32" s="7" t="s">
        <v>2</v>
      </c>
      <c r="I32" s="7" t="s">
        <v>49</v>
      </c>
      <c r="J32" s="8" t="s">
        <v>3</v>
      </c>
      <c r="K32" s="8" t="s">
        <v>4</v>
      </c>
      <c r="L32" s="146" t="s">
        <v>5</v>
      </c>
      <c r="M32" s="8" t="s">
        <v>6</v>
      </c>
    </row>
    <row r="33" spans="1:13" s="231" customFormat="1" ht="15" customHeight="1" x14ac:dyDescent="0.25">
      <c r="A33" s="148">
        <v>1</v>
      </c>
      <c r="B33" s="211" t="str">
        <f>'2. Penetapan SKP JPT '!B34:C34</f>
        <v>-</v>
      </c>
      <c r="C33" s="223" t="str">
        <f>'2. Penetapan SKP JPT '!D34</f>
        <v>-</v>
      </c>
      <c r="D33" s="217" t="str">
        <f>'2. Penetapan SKP JPT '!F34</f>
        <v>-</v>
      </c>
      <c r="E33" s="299">
        <f>'2. Penetapan SKP JPT '!G34</f>
        <v>0</v>
      </c>
      <c r="F33" s="299">
        <f>'2. Penetapan SKP JPT '!H34</f>
        <v>90</v>
      </c>
      <c r="G33" s="299">
        <f>'2. Penetapan SKP JPT '!J34</f>
        <v>2</v>
      </c>
      <c r="H33" s="256">
        <v>90</v>
      </c>
      <c r="I33" s="185" t="str">
        <f>'2. Penetapan SKP JPT '!I34</f>
        <v>Normal</v>
      </c>
      <c r="J33" s="191">
        <f>IF(H33="-","-",IF(H33&gt;0,IF(I33="NORMAL",IF(E33=0,((H33/F33)*100%),IF(AND(H33&lt;=F33,H33&gt;=E33),100%,IF(H33&lt;E33,(H33/E33)*100%,(H33/F33)*100%))),IF(E33=0,(1+(1-((H33/F33)*100%))),IF(AND(H33&lt;=F33,H33&gt;=E33),100%,IF(H33&lt;E33,(1+(1-((H33/E33)*100%))),(1+(1-((H33/F33)*100%))))))),FALSE))</f>
        <v>1</v>
      </c>
      <c r="K33" s="192" t="str">
        <f t="shared" ref="K33:K38" si="3">IF(OR(H33="",H33&lt;=0),"-",IF(J33=" "," ",IF(J33&lt;=59%,"SANGAT KURANG",IF(J33&lt;=79%,"KURANG",IF(J33&lt;=99%,"CUKUP",IF(J33=100%,"BAIK","SANGAT BAIK"))))))</f>
        <v>BAIK</v>
      </c>
      <c r="L33" s="195">
        <f t="shared" ref="L33:L38" si="4">IF(H33="-","-",IF(K33="Sangat Baik",IF((110+(((120-110)/(110-101))*((J33*100)-101)))&lt;=120,110+(((120-110)/(110-101))*((J33*100)-101)),120),IF(K33="Baik",109,IF(K33="Cukup",70+(((89-70)/(99-80))*((J33*100)-80)),IF(K33="Kurang",50+(((69-50)/(79-60))*((J33*100)-60)),IF(K33="Sangat Kurang",IF((J33/59%*49)&lt;=0,0,J33/59%*49)))))))</f>
        <v>109</v>
      </c>
      <c r="M33" s="9">
        <f>IF(H33="-","-",IF(K33="Sangat Baik",((100/100)*(G33/100)*L33),IF(K33="Baik",((80/100)*(G33/100)*L33),IF(K33="Cukup",((60/100)*(G33/100)*L33),IF(K33="Kurang",((40/100)*(G33/100)*L33),IF(K33="Sangat Kurang",((20/100)*(G33/100)*L33)))))))</f>
        <v>1.744</v>
      </c>
    </row>
    <row r="34" spans="1:13" s="231" customFormat="1" ht="15" customHeight="1" x14ac:dyDescent="0.25">
      <c r="A34" s="148">
        <v>2</v>
      </c>
      <c r="B34" s="211" t="str">
        <f>'2. Penetapan SKP JPT '!B35:C35</f>
        <v>-</v>
      </c>
      <c r="C34" s="223" t="str">
        <f>'2. Penetapan SKP JPT '!D35</f>
        <v>-</v>
      </c>
      <c r="D34" s="217" t="str">
        <f>'2. Penetapan SKP JPT '!F35</f>
        <v>-</v>
      </c>
      <c r="E34" s="299" t="str">
        <f>'2. Penetapan SKP JPT '!G35</f>
        <v>-</v>
      </c>
      <c r="F34" s="299" t="str">
        <f>'2. Penetapan SKP JPT '!H35</f>
        <v>-</v>
      </c>
      <c r="G34" s="299" t="str">
        <f>'2. Penetapan SKP JPT '!J35</f>
        <v>-</v>
      </c>
      <c r="H34" s="256"/>
      <c r="I34" s="185" t="str">
        <f>'2. Penetapan SKP JPT '!I35</f>
        <v>-</v>
      </c>
      <c r="J34" s="191" t="b">
        <f t="shared" ref="J34:J38" si="5">IF(H34="-","-",IF(H34&gt;0,IF(I34="NORMAL",IF(E34=0,((H34/F34)*100%),IF(AND(H34&lt;=F34,H34&gt;=E34),100%,IF(H34&lt;E34,(H34/E34)*100%,(H34/F34)*100%))),IF(E34=0,(1+(1-((H34/F34)*100%))),IF(AND(H34&lt;=F34,H34&gt;=E34),100%,IF(H34&lt;E34,(1+(1-((H34/E34)*100%))),(1+(1-((H34/F34)*100%))))))),FALSE))</f>
        <v>0</v>
      </c>
      <c r="K34" s="192" t="str">
        <f t="shared" si="3"/>
        <v>-</v>
      </c>
      <c r="L34" s="195" t="b">
        <f t="shared" si="4"/>
        <v>0</v>
      </c>
      <c r="M34" s="9" t="b">
        <f t="shared" ref="M34:M38" si="6">IF(H34="-","-",IF(K34="Sangat Baik",((100/100)*(G34/100)*L34),IF(K34="Baik",((80/100)*(G34/100)*L34),IF(K34="Cukup",((60/100)*(G34/100)*L34),IF(K34="Kurang",((40/100)*(G34/100)*L34),IF(K34="Sangat Kurang",((20/100)*(G34/100)*L34)))))))</f>
        <v>0</v>
      </c>
    </row>
    <row r="35" spans="1:13" s="231" customFormat="1" ht="15" customHeight="1" x14ac:dyDescent="0.25">
      <c r="A35" s="148">
        <v>3</v>
      </c>
      <c r="B35" s="211" t="str">
        <f>'2. Penetapan SKP JPT '!B36:C36</f>
        <v>-</v>
      </c>
      <c r="C35" s="223" t="str">
        <f>'2. Penetapan SKP JPT '!D36</f>
        <v>-</v>
      </c>
      <c r="D35" s="217" t="str">
        <f>'2. Penetapan SKP JPT '!F36</f>
        <v>-</v>
      </c>
      <c r="E35" s="299" t="str">
        <f>'2. Penetapan SKP JPT '!G36</f>
        <v>-</v>
      </c>
      <c r="F35" s="299" t="str">
        <f>'2. Penetapan SKP JPT '!H36</f>
        <v>-</v>
      </c>
      <c r="G35" s="299" t="str">
        <f>'2. Penetapan SKP JPT '!J36</f>
        <v>-</v>
      </c>
      <c r="H35" s="256"/>
      <c r="I35" s="185" t="str">
        <f>'2. Penetapan SKP JPT '!I36</f>
        <v>-</v>
      </c>
      <c r="J35" s="191" t="b">
        <f t="shared" si="5"/>
        <v>0</v>
      </c>
      <c r="K35" s="192" t="str">
        <f t="shared" si="3"/>
        <v>-</v>
      </c>
      <c r="L35" s="195" t="b">
        <f t="shared" si="4"/>
        <v>0</v>
      </c>
      <c r="M35" s="9" t="b">
        <f t="shared" si="6"/>
        <v>0</v>
      </c>
    </row>
    <row r="36" spans="1:13" s="231" customFormat="1" ht="15" customHeight="1" x14ac:dyDescent="0.25">
      <c r="A36" s="148">
        <v>4</v>
      </c>
      <c r="B36" s="211" t="str">
        <f>'2. Penetapan SKP JPT '!B37:C37</f>
        <v>-</v>
      </c>
      <c r="C36" s="223" t="str">
        <f>'2. Penetapan SKP JPT '!D37</f>
        <v>-</v>
      </c>
      <c r="D36" s="217" t="str">
        <f>'2. Penetapan SKP JPT '!F37</f>
        <v>-</v>
      </c>
      <c r="E36" s="299" t="str">
        <f>'2. Penetapan SKP JPT '!G37</f>
        <v>-</v>
      </c>
      <c r="F36" s="299" t="str">
        <f>'2. Penetapan SKP JPT '!H37</f>
        <v>-</v>
      </c>
      <c r="G36" s="299" t="str">
        <f>'2. Penetapan SKP JPT '!J37</f>
        <v>-</v>
      </c>
      <c r="H36" s="256"/>
      <c r="I36" s="185" t="str">
        <f>'2. Penetapan SKP JPT '!I37</f>
        <v>-</v>
      </c>
      <c r="J36" s="191" t="b">
        <f t="shared" si="5"/>
        <v>0</v>
      </c>
      <c r="K36" s="192" t="str">
        <f t="shared" si="3"/>
        <v>-</v>
      </c>
      <c r="L36" s="195" t="b">
        <f t="shared" si="4"/>
        <v>0</v>
      </c>
      <c r="M36" s="9" t="b">
        <f t="shared" si="6"/>
        <v>0</v>
      </c>
    </row>
    <row r="37" spans="1:13" s="231" customFormat="1" ht="15" customHeight="1" x14ac:dyDescent="0.25">
      <c r="A37" s="148">
        <v>5</v>
      </c>
      <c r="B37" s="211" t="str">
        <f>'2. Penetapan SKP JPT '!B38:C38</f>
        <v>-</v>
      </c>
      <c r="C37" s="223" t="str">
        <f>'2. Penetapan SKP JPT '!D38</f>
        <v>-</v>
      </c>
      <c r="D37" s="217" t="str">
        <f>'2. Penetapan SKP JPT '!F38</f>
        <v>-</v>
      </c>
      <c r="E37" s="299" t="str">
        <f>'2. Penetapan SKP JPT '!G38</f>
        <v>-</v>
      </c>
      <c r="F37" s="299" t="str">
        <f>'2. Penetapan SKP JPT '!H38</f>
        <v>-</v>
      </c>
      <c r="G37" s="299" t="str">
        <f>'2. Penetapan SKP JPT '!J38</f>
        <v>-</v>
      </c>
      <c r="H37" s="256"/>
      <c r="I37" s="185" t="str">
        <f>'2. Penetapan SKP JPT '!I38</f>
        <v>-</v>
      </c>
      <c r="J37" s="191" t="b">
        <f t="shared" si="5"/>
        <v>0</v>
      </c>
      <c r="K37" s="192" t="str">
        <f t="shared" si="3"/>
        <v>-</v>
      </c>
      <c r="L37" s="195" t="b">
        <f t="shared" si="4"/>
        <v>0</v>
      </c>
      <c r="M37" s="9" t="b">
        <f t="shared" si="6"/>
        <v>0</v>
      </c>
    </row>
    <row r="38" spans="1:13" s="231" customFormat="1" ht="15" customHeight="1" x14ac:dyDescent="0.25">
      <c r="A38" s="148">
        <v>6</v>
      </c>
      <c r="B38" s="211" t="str">
        <f>'2. Penetapan SKP JPT '!B39:C39</f>
        <v>-</v>
      </c>
      <c r="C38" s="223" t="str">
        <f>'2. Penetapan SKP JPT '!D39</f>
        <v>-</v>
      </c>
      <c r="D38" s="217" t="str">
        <f>'2. Penetapan SKP JPT '!F39</f>
        <v>-</v>
      </c>
      <c r="E38" s="299" t="str">
        <f>'2. Penetapan SKP JPT '!G39</f>
        <v>-</v>
      </c>
      <c r="F38" s="299" t="str">
        <f>'2. Penetapan SKP JPT '!H39</f>
        <v>-</v>
      </c>
      <c r="G38" s="299" t="str">
        <f>'2. Penetapan SKP JPT '!J39</f>
        <v>-</v>
      </c>
      <c r="H38" s="256"/>
      <c r="I38" s="185" t="str">
        <f>'2. Penetapan SKP JPT '!I39</f>
        <v>-</v>
      </c>
      <c r="J38" s="191" t="b">
        <f t="shared" si="5"/>
        <v>0</v>
      </c>
      <c r="K38" s="192" t="str">
        <f t="shared" si="3"/>
        <v>-</v>
      </c>
      <c r="L38" s="195" t="b">
        <f t="shared" si="4"/>
        <v>0</v>
      </c>
      <c r="M38" s="9" t="b">
        <f t="shared" si="6"/>
        <v>0</v>
      </c>
    </row>
    <row r="39" spans="1:13" s="231" customFormat="1" ht="15" customHeight="1" x14ac:dyDescent="0.25">
      <c r="A39" s="277" t="s">
        <v>123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9"/>
      <c r="M39" s="280">
        <f>IF(SUM(M33:M38)&gt;=10,10,SUM(M33:M38))</f>
        <v>1.744</v>
      </c>
    </row>
    <row r="40" spans="1:13" s="231" customFormat="1" ht="15" customHeight="1" x14ac:dyDescent="0.25">
      <c r="A40" s="226" t="s">
        <v>124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8"/>
      <c r="M40" s="280">
        <f>IF((M14+M39)&gt;=120,120,M14+M39)</f>
        <v>109.07177777777778</v>
      </c>
    </row>
    <row r="41" spans="1:13" s="231" customFormat="1" ht="38.450000000000003" customHeight="1" x14ac:dyDescent="0.25">
      <c r="A41" s="436" t="s">
        <v>202</v>
      </c>
      <c r="B41" s="437"/>
      <c r="C41" s="226"/>
      <c r="D41" s="227"/>
      <c r="E41" s="227"/>
      <c r="F41" s="227"/>
      <c r="G41" s="227"/>
      <c r="H41" s="227"/>
      <c r="I41" s="227"/>
      <c r="J41" s="227"/>
      <c r="K41" s="227"/>
      <c r="L41" s="227"/>
      <c r="M41" s="281"/>
    </row>
    <row r="42" spans="1:13" s="231" customFormat="1" x14ac:dyDescent="0.25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30"/>
    </row>
    <row r="43" spans="1:13" s="231" customFormat="1" ht="15" customHeight="1" x14ac:dyDescent="0.25">
      <c r="A43" s="229"/>
      <c r="B43" s="229"/>
      <c r="C43" s="229"/>
      <c r="D43" s="229"/>
      <c r="E43" s="229"/>
      <c r="F43" s="229"/>
      <c r="G43" s="229"/>
      <c r="H43" s="229"/>
      <c r="I43" s="229"/>
      <c r="J43" s="229"/>
      <c r="K43" s="434" t="s">
        <v>193</v>
      </c>
      <c r="L43" s="434"/>
      <c r="M43" s="434"/>
    </row>
    <row r="44" spans="1:13" s="231" customFormat="1" ht="15" customHeight="1" x14ac:dyDescent="0.25">
      <c r="A44" s="229"/>
      <c r="B44" s="229"/>
      <c r="C44" s="229"/>
      <c r="D44" s="229"/>
      <c r="E44" s="229"/>
      <c r="F44" s="229"/>
      <c r="G44" s="229"/>
      <c r="H44" s="229"/>
      <c r="I44" s="229"/>
      <c r="J44" s="229"/>
      <c r="K44" s="434" t="s">
        <v>192</v>
      </c>
      <c r="L44" s="434"/>
      <c r="M44" s="434"/>
    </row>
    <row r="45" spans="1:13" s="231" customFormat="1" ht="15" customHeight="1" x14ac:dyDescent="0.25">
      <c r="A45" s="229"/>
      <c r="B45" s="229"/>
      <c r="C45" s="229"/>
      <c r="D45" s="229"/>
      <c r="E45" s="229"/>
      <c r="F45" s="229"/>
      <c r="G45" s="229"/>
      <c r="H45" s="229"/>
      <c r="I45" s="229"/>
      <c r="J45" s="229"/>
      <c r="K45"/>
      <c r="L45"/>
      <c r="M45" s="230"/>
    </row>
    <row r="46" spans="1:13" s="231" customFormat="1" ht="15" customHeight="1" x14ac:dyDescent="0.25">
      <c r="A46" s="229"/>
      <c r="B46" s="229"/>
      <c r="C46" s="229"/>
      <c r="D46" s="229"/>
      <c r="E46" s="229"/>
      <c r="F46" s="229"/>
      <c r="G46" s="229"/>
      <c r="H46" s="229"/>
      <c r="I46" s="229"/>
      <c r="J46" s="229"/>
      <c r="K46"/>
      <c r="L46"/>
      <c r="M46" s="230"/>
    </row>
    <row r="47" spans="1:13" s="231" customFormat="1" ht="15" customHeight="1" x14ac:dyDescent="0.25">
      <c r="A47" s="229"/>
      <c r="B47" s="229"/>
      <c r="C47" s="229"/>
      <c r="D47" s="229"/>
      <c r="E47" s="229"/>
      <c r="F47" s="229"/>
      <c r="G47" s="229"/>
      <c r="H47" s="229"/>
      <c r="I47" s="229"/>
      <c r="J47" s="229"/>
      <c r="K47" s="433" t="str">
        <f>J6</f>
        <v>Ir. Suharti, M.A., Ph.D.</v>
      </c>
      <c r="L47" s="433"/>
      <c r="M47" s="433"/>
    </row>
    <row r="48" spans="1:13" s="231" customFormat="1" ht="15" customHeight="1" x14ac:dyDescent="0.25">
      <c r="A48" s="229"/>
      <c r="B48" s="229"/>
      <c r="C48" s="229"/>
      <c r="D48" s="229"/>
      <c r="E48" s="229"/>
      <c r="F48" s="229"/>
      <c r="G48" s="229"/>
      <c r="H48" s="229"/>
      <c r="I48" s="229"/>
      <c r="J48" s="229"/>
      <c r="K48" s="433" t="str">
        <f>"NIP "&amp;J7</f>
        <v>NIP 196911211992032002</v>
      </c>
      <c r="L48" s="433"/>
      <c r="M48" s="433"/>
    </row>
    <row r="49" spans="1:13" s="231" customFormat="1" ht="15" customHeight="1" x14ac:dyDescent="0.25">
      <c r="A49" s="229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30"/>
    </row>
    <row r="50" spans="1:13" s="231" customFormat="1" ht="15" customHeight="1" x14ac:dyDescent="0.25">
      <c r="A50" s="229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30"/>
    </row>
    <row r="51" spans="1:13" s="231" customFormat="1" ht="15" customHeight="1" x14ac:dyDescent="0.25">
      <c r="A51" s="186"/>
      <c r="B51" s="187"/>
      <c r="C51" s="186"/>
      <c r="D51" s="186"/>
      <c r="E51" s="186"/>
      <c r="F51" s="186"/>
      <c r="G51" s="186"/>
      <c r="H51" s="186"/>
      <c r="I51" s="188"/>
      <c r="J51" s="125"/>
      <c r="K51" s="186"/>
      <c r="L51" s="189"/>
      <c r="M51" s="130"/>
    </row>
    <row r="52" spans="1:13" s="231" customFormat="1" ht="15" customHeight="1" x14ac:dyDescent="0.25">
      <c r="A52" s="186"/>
      <c r="B52" s="187"/>
      <c r="C52" s="186"/>
      <c r="D52" s="186"/>
      <c r="E52" s="186"/>
      <c r="F52" s="186"/>
      <c r="G52" s="186"/>
      <c r="H52" s="186"/>
      <c r="I52" s="188"/>
      <c r="J52" s="125"/>
      <c r="K52" s="186"/>
      <c r="L52" s="189"/>
      <c r="M52" s="130"/>
    </row>
  </sheetData>
  <mergeCells count="6">
    <mergeCell ref="K47:M47"/>
    <mergeCell ref="K43:M43"/>
    <mergeCell ref="K44:M44"/>
    <mergeCell ref="K48:M48"/>
    <mergeCell ref="A3:M3"/>
    <mergeCell ref="A41:B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29"/>
  <sheetViews>
    <sheetView topLeftCell="A7" workbookViewId="0">
      <selection activeCell="D20" sqref="D20:E20"/>
    </sheetView>
  </sheetViews>
  <sheetFormatPr defaultRowHeight="15" x14ac:dyDescent="0.25"/>
  <cols>
    <col min="2" max="2" width="17.140625" customWidth="1"/>
    <col min="3" max="3" width="36.28515625" customWidth="1"/>
    <col min="4" max="4" width="14.140625" bestFit="1" customWidth="1"/>
    <col min="5" max="5" width="40.5703125" customWidth="1"/>
  </cols>
  <sheetData>
    <row r="1" spans="2:7" ht="21" x14ac:dyDescent="0.35">
      <c r="B1" s="438" t="s">
        <v>111</v>
      </c>
      <c r="C1" s="438"/>
      <c r="D1" s="438"/>
      <c r="E1" s="438"/>
    </row>
    <row r="3" spans="2:7" x14ac:dyDescent="0.25">
      <c r="B3" s="439" t="s">
        <v>103</v>
      </c>
      <c r="C3" s="439"/>
      <c r="D3" s="439" t="s">
        <v>104</v>
      </c>
      <c r="E3" s="439"/>
      <c r="G3" s="122">
        <f>D20</f>
        <v>107.13024444444444</v>
      </c>
    </row>
    <row r="4" spans="2:7" x14ac:dyDescent="0.25">
      <c r="B4" s="106" t="s">
        <v>83</v>
      </c>
      <c r="C4" s="199" t="str">
        <f>'3. Penilaian SKP JPT'!C6</f>
        <v>Dra. Dyah Ismayanti, M.Ed.</v>
      </c>
      <c r="D4" s="106" t="s">
        <v>83</v>
      </c>
      <c r="E4" s="199" t="str">
        <f>'3. Penilaian SKP JPT'!J6</f>
        <v>Ir. Suharti, M.A., Ph.D.</v>
      </c>
    </row>
    <row r="5" spans="2:7" x14ac:dyDescent="0.25">
      <c r="B5" s="106" t="s">
        <v>15</v>
      </c>
      <c r="C5" s="199" t="str">
        <f>'3. Penilaian SKP JPT'!C7</f>
        <v>196204301986012001</v>
      </c>
      <c r="D5" s="106" t="s">
        <v>15</v>
      </c>
      <c r="E5" s="199" t="str">
        <f>'3. Penilaian SKP JPT'!J7</f>
        <v>196911211992032002</v>
      </c>
    </row>
    <row r="6" spans="2:7" x14ac:dyDescent="0.25">
      <c r="B6" s="106" t="s">
        <v>105</v>
      </c>
      <c r="C6" s="199" t="str">
        <f>'3. Penilaian SKP JPT'!C8</f>
        <v>Pembina Utama Madya, IV/d</v>
      </c>
      <c r="D6" s="106" t="s">
        <v>105</v>
      </c>
      <c r="E6" s="199" t="str">
        <f>'3. Penilaian SKP JPT'!J8</f>
        <v>Pembina Utama Madya, IV/d</v>
      </c>
    </row>
    <row r="7" spans="2:7" x14ac:dyDescent="0.25">
      <c r="B7" s="106" t="s">
        <v>85</v>
      </c>
      <c r="C7" s="199" t="str">
        <f>'3. Penilaian SKP JPT'!C9</f>
        <v>Kepala Biro Sumber Daya Manusia</v>
      </c>
      <c r="D7" s="106" t="s">
        <v>85</v>
      </c>
      <c r="E7" s="199" t="str">
        <f>'3. Penilaian SKP JPT'!J9</f>
        <v>Sekretaris Jenderal</v>
      </c>
    </row>
    <row r="8" spans="2:7" x14ac:dyDescent="0.25">
      <c r="B8" s="106" t="s">
        <v>86</v>
      </c>
      <c r="C8" s="199" t="str">
        <f>'3. Penilaian SKP JPT'!C10</f>
        <v>Biro Sumber Daya Manusia</v>
      </c>
      <c r="D8" s="106" t="s">
        <v>86</v>
      </c>
      <c r="E8" s="199" t="str">
        <f>'3. Penilaian SKP JPT'!J10</f>
        <v>Sekretariat Jenderal</v>
      </c>
    </row>
    <row r="9" spans="2:7" ht="29.25" customHeight="1" x14ac:dyDescent="0.25">
      <c r="B9" s="123" t="s">
        <v>106</v>
      </c>
      <c r="C9" s="440"/>
      <c r="D9" s="440"/>
      <c r="E9" s="440"/>
    </row>
    <row r="10" spans="2:7" x14ac:dyDescent="0.25">
      <c r="B10" s="439" t="s">
        <v>107</v>
      </c>
      <c r="C10" s="439"/>
      <c r="D10" s="439" t="s">
        <v>47</v>
      </c>
      <c r="E10" s="439"/>
    </row>
    <row r="11" spans="2:7" x14ac:dyDescent="0.25">
      <c r="B11" s="440" t="s">
        <v>125</v>
      </c>
      <c r="C11" s="440"/>
      <c r="D11" s="296">
        <f>'3. Penilaian SKP JPT'!M40</f>
        <v>109.07177777777778</v>
      </c>
      <c r="E11" s="292" t="str">
        <f t="shared" ref="E11:E12" si="0">IF(OR(D11="-",D11="")," ",IF(D11&lt;50,"(Sangat Kurang)",IF(D11&lt;70,"(Kurang)",IF(D11&lt;90,"(Cukup)",IF(D11&lt;110.99,"(Baik)","(Sangat Baik)")))))</f>
        <v>(Baik)</v>
      </c>
    </row>
    <row r="12" spans="2:7" ht="15.75" thickBot="1" x14ac:dyDescent="0.3">
      <c r="B12" s="440" t="s">
        <v>126</v>
      </c>
      <c r="C12" s="440"/>
      <c r="D12" s="296">
        <f>AVERAGE(D13:D17)</f>
        <v>102.6</v>
      </c>
      <c r="E12" s="292" t="str">
        <f t="shared" si="0"/>
        <v>(Baik)</v>
      </c>
    </row>
    <row r="13" spans="2:7" ht="16.5" thickBot="1" x14ac:dyDescent="0.3">
      <c r="B13" s="442" t="s">
        <v>203</v>
      </c>
      <c r="C13" s="443"/>
      <c r="D13" s="292">
        <v>100</v>
      </c>
      <c r="E13" s="292" t="str">
        <f>IF(OR(D13="-",D13="")," ",IF(D13&lt;50,"(Sangat Kurang)",IF(D13&lt;70,"(Kurang)",IF(D13&lt;90,"(Cukup)",IF(D13&lt;110.99,"(Baik)","(Sangat Baik)")))))</f>
        <v>(Baik)</v>
      </c>
    </row>
    <row r="14" spans="2:7" ht="16.5" thickBot="1" x14ac:dyDescent="0.3">
      <c r="B14" s="442" t="s">
        <v>209</v>
      </c>
      <c r="C14" s="443"/>
      <c r="D14" s="293">
        <v>95</v>
      </c>
      <c r="E14" s="292" t="str">
        <f t="shared" ref="E14:E17" si="1">IF(OR(D14="-",D14="")," ",IF(D14&lt;50,"(Sangat Kurang)",IF(D14&lt;70,"(Kurang)",IF(D14&lt;90,"(Cukup)",IF(D14&lt;110.99,"(Baik)","(Sangat Baik)")))))</f>
        <v>(Baik)</v>
      </c>
    </row>
    <row r="15" spans="2:7" ht="16.5" thickBot="1" x14ac:dyDescent="0.3">
      <c r="B15" s="442" t="s">
        <v>205</v>
      </c>
      <c r="C15" s="443"/>
      <c r="D15" s="292">
        <v>106</v>
      </c>
      <c r="E15" s="292" t="str">
        <f t="shared" si="1"/>
        <v>(Baik)</v>
      </c>
    </row>
    <row r="16" spans="2:7" ht="16.5" thickBot="1" x14ac:dyDescent="0.3">
      <c r="B16" s="442" t="s">
        <v>210</v>
      </c>
      <c r="C16" s="443"/>
      <c r="D16" s="292">
        <v>112</v>
      </c>
      <c r="E16" s="292" t="str">
        <f t="shared" si="1"/>
        <v>(Sangat Baik)</v>
      </c>
    </row>
    <row r="17" spans="2:5" ht="16.5" thickBot="1" x14ac:dyDescent="0.3">
      <c r="B17" s="442" t="s">
        <v>211</v>
      </c>
      <c r="C17" s="443"/>
      <c r="D17" s="292">
        <v>100</v>
      </c>
      <c r="E17" s="292" t="str">
        <f t="shared" si="1"/>
        <v>(Baik)</v>
      </c>
    </row>
    <row r="18" spans="2:5" x14ac:dyDescent="0.25">
      <c r="B18" s="439" t="s">
        <v>112</v>
      </c>
      <c r="C18" s="439"/>
      <c r="D18" s="441">
        <f>D11*(0.7)+D12*(0.3)</f>
        <v>107.13024444444444</v>
      </c>
      <c r="E18" s="441"/>
    </row>
    <row r="19" spans="2:5" x14ac:dyDescent="0.25">
      <c r="B19" s="440" t="s">
        <v>113</v>
      </c>
      <c r="C19" s="440"/>
      <c r="D19" s="444">
        <v>0</v>
      </c>
      <c r="E19" s="445"/>
    </row>
    <row r="20" spans="2:5" x14ac:dyDescent="0.25">
      <c r="B20" s="439" t="s">
        <v>114</v>
      </c>
      <c r="C20" s="439"/>
      <c r="D20" s="441">
        <f>D18+D19</f>
        <v>107.13024444444444</v>
      </c>
      <c r="E20" s="441"/>
    </row>
    <row r="21" spans="2:5" x14ac:dyDescent="0.25">
      <c r="B21" s="439" t="s">
        <v>122</v>
      </c>
      <c r="C21" s="439"/>
      <c r="D21" s="439" t="str">
        <f>IF(D20&lt;=50,"(Sangat Kurang)",IF(D20&lt;=69,"(Kurang)",IF(D20&lt;=89,"(Cukup)",IF(AND(D19&gt;0,(D20&gt;=110)),"(Sangat Baik)","(Baik)"))))</f>
        <v>(Baik)</v>
      </c>
      <c r="E21" s="439"/>
    </row>
    <row r="22" spans="2:5" s="201" customFormat="1" x14ac:dyDescent="0.25">
      <c r="B22" s="200"/>
      <c r="C22" s="200"/>
      <c r="D22" s="200"/>
      <c r="E22" s="200"/>
    </row>
    <row r="24" spans="2:5" x14ac:dyDescent="0.25">
      <c r="D24" s="434" t="s">
        <v>110</v>
      </c>
      <c r="E24" s="434"/>
    </row>
    <row r="25" spans="2:5" x14ac:dyDescent="0.25">
      <c r="B25" s="434" t="s">
        <v>104</v>
      </c>
      <c r="C25" s="434"/>
      <c r="D25" s="434" t="s">
        <v>12</v>
      </c>
      <c r="E25" s="434"/>
    </row>
    <row r="28" spans="2:5" x14ac:dyDescent="0.25">
      <c r="B28" s="433" t="str">
        <f>E4</f>
        <v>Ir. Suharti, M.A., Ph.D.</v>
      </c>
      <c r="C28" s="434"/>
      <c r="D28" s="433" t="str">
        <f>C4</f>
        <v>Dra. Dyah Ismayanti, M.Ed.</v>
      </c>
      <c r="E28" s="434"/>
    </row>
    <row r="29" spans="2:5" x14ac:dyDescent="0.25">
      <c r="B29" s="433" t="str">
        <f>"NIP "&amp;E5</f>
        <v>NIP 196911211992032002</v>
      </c>
      <c r="C29" s="434"/>
      <c r="D29" s="433" t="str">
        <f>"NIP "&amp;C5</f>
        <v>NIP 196204301986012001</v>
      </c>
      <c r="E29" s="434"/>
    </row>
  </sheetData>
  <mergeCells count="28">
    <mergeCell ref="B28:C28"/>
    <mergeCell ref="D28:E28"/>
    <mergeCell ref="B29:C29"/>
    <mergeCell ref="D29:E29"/>
    <mergeCell ref="B19:C19"/>
    <mergeCell ref="D19:E19"/>
    <mergeCell ref="B20:C20"/>
    <mergeCell ref="D20:E20"/>
    <mergeCell ref="D24:E24"/>
    <mergeCell ref="B25:C25"/>
    <mergeCell ref="D25:E25"/>
    <mergeCell ref="B21:C21"/>
    <mergeCell ref="D21:E21"/>
    <mergeCell ref="B11:C11"/>
    <mergeCell ref="B12:C12"/>
    <mergeCell ref="B18:C18"/>
    <mergeCell ref="D18:E18"/>
    <mergeCell ref="B13:C13"/>
    <mergeCell ref="B14:C14"/>
    <mergeCell ref="B15:C15"/>
    <mergeCell ref="B16:C16"/>
    <mergeCell ref="B17:C17"/>
    <mergeCell ref="B1:E1"/>
    <mergeCell ref="B3:C3"/>
    <mergeCell ref="D3:E3"/>
    <mergeCell ref="C9:E9"/>
    <mergeCell ref="B10:C10"/>
    <mergeCell ref="D10:E10"/>
  </mergeCells>
  <pageMargins left="0.7" right="0.7" top="0.75" bottom="0.75" header="0.3" footer="0.3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F23" sqref="F23"/>
    </sheetView>
  </sheetViews>
  <sheetFormatPr defaultRowHeight="15" x14ac:dyDescent="0.25"/>
  <cols>
    <col min="1" max="1" width="4" style="1" customWidth="1"/>
    <col min="2" max="2" width="33.7109375" customWidth="1"/>
    <col min="3" max="3" width="2.28515625" style="5" customWidth="1"/>
    <col min="4" max="4" width="56" customWidth="1"/>
  </cols>
  <sheetData>
    <row r="1" spans="1:4" x14ac:dyDescent="0.25">
      <c r="A1" s="446" t="s">
        <v>82</v>
      </c>
      <c r="B1" s="446"/>
      <c r="C1" s="446"/>
      <c r="D1" s="446"/>
    </row>
    <row r="3" spans="1:4" x14ac:dyDescent="0.25">
      <c r="A3" s="104">
        <v>1</v>
      </c>
      <c r="B3" s="67" t="s">
        <v>11</v>
      </c>
      <c r="C3" s="66"/>
      <c r="D3" s="67"/>
    </row>
    <row r="4" spans="1:4" x14ac:dyDescent="0.25">
      <c r="A4" s="105"/>
      <c r="B4" s="106" t="s">
        <v>83</v>
      </c>
      <c r="C4" s="6" t="s">
        <v>14</v>
      </c>
      <c r="D4" s="199" t="str">
        <f>'3. Penilaian SKP JPT'!C6</f>
        <v>Dra. Dyah Ismayanti, M.Ed.</v>
      </c>
    </row>
    <row r="5" spans="1:4" x14ac:dyDescent="0.25">
      <c r="A5" s="105"/>
      <c r="B5" s="106" t="s">
        <v>15</v>
      </c>
      <c r="C5" s="6" t="s">
        <v>14</v>
      </c>
      <c r="D5" s="199" t="str">
        <f>'3. Penilaian SKP JPT'!C7</f>
        <v>196204301986012001</v>
      </c>
    </row>
    <row r="6" spans="1:4" x14ac:dyDescent="0.25">
      <c r="A6" s="105"/>
      <c r="B6" s="106" t="s">
        <v>84</v>
      </c>
      <c r="C6" s="6" t="s">
        <v>14</v>
      </c>
      <c r="D6" s="199" t="str">
        <f>'3. Penilaian SKP JPT'!C8</f>
        <v>Pembina Utama Madya, IV/d</v>
      </c>
    </row>
    <row r="7" spans="1:4" x14ac:dyDescent="0.25">
      <c r="A7" s="105"/>
      <c r="B7" s="106" t="s">
        <v>85</v>
      </c>
      <c r="C7" s="6" t="s">
        <v>14</v>
      </c>
      <c r="D7" s="199" t="str">
        <f>'3. Penilaian SKP JPT'!C9</f>
        <v>Kepala Biro Sumber Daya Manusia</v>
      </c>
    </row>
    <row r="8" spans="1:4" x14ac:dyDescent="0.25">
      <c r="A8" s="107"/>
      <c r="B8" s="106" t="s">
        <v>86</v>
      </c>
      <c r="C8" s="6" t="s">
        <v>14</v>
      </c>
      <c r="D8" s="199" t="str">
        <f>'3. Penilaian SKP JPT'!C10</f>
        <v>Biro Sumber Daya Manusia</v>
      </c>
    </row>
    <row r="9" spans="1:4" x14ac:dyDescent="0.25">
      <c r="A9" s="105">
        <v>2</v>
      </c>
      <c r="B9" s="67" t="s">
        <v>12</v>
      </c>
      <c r="C9" s="66"/>
      <c r="D9" s="67"/>
    </row>
    <row r="10" spans="1:4" x14ac:dyDescent="0.25">
      <c r="A10" s="105"/>
      <c r="B10" s="106" t="s">
        <v>83</v>
      </c>
      <c r="C10" s="6" t="s">
        <v>14</v>
      </c>
      <c r="D10" s="199" t="str">
        <f>'3. Penilaian SKP JPT'!J6</f>
        <v>Ir. Suharti, M.A., Ph.D.</v>
      </c>
    </row>
    <row r="11" spans="1:4" x14ac:dyDescent="0.25">
      <c r="A11" s="105"/>
      <c r="B11" s="106" t="s">
        <v>15</v>
      </c>
      <c r="C11" s="6" t="s">
        <v>14</v>
      </c>
      <c r="D11" s="199" t="str">
        <f>'3. Penilaian SKP JPT'!J7</f>
        <v>196911211992032002</v>
      </c>
    </row>
    <row r="12" spans="1:4" x14ac:dyDescent="0.25">
      <c r="A12" s="105"/>
      <c r="B12" s="106" t="s">
        <v>84</v>
      </c>
      <c r="C12" s="6" t="s">
        <v>14</v>
      </c>
      <c r="D12" s="199" t="str">
        <f>'3. Penilaian SKP JPT'!J8</f>
        <v>Pembina Utama Madya, IV/d</v>
      </c>
    </row>
    <row r="13" spans="1:4" x14ac:dyDescent="0.25">
      <c r="A13" s="105"/>
      <c r="B13" s="106" t="s">
        <v>85</v>
      </c>
      <c r="C13" s="6" t="s">
        <v>14</v>
      </c>
      <c r="D13" s="199" t="str">
        <f>'3. Penilaian SKP JPT'!J9</f>
        <v>Sekretaris Jenderal</v>
      </c>
    </row>
    <row r="14" spans="1:4" x14ac:dyDescent="0.25">
      <c r="A14" s="107"/>
      <c r="B14" s="106" t="s">
        <v>86</v>
      </c>
      <c r="C14" s="6" t="s">
        <v>14</v>
      </c>
      <c r="D14" s="199" t="str">
        <f>'3. Penilaian SKP JPT'!J10</f>
        <v>Sekretariat Jenderal</v>
      </c>
    </row>
    <row r="15" spans="1:4" x14ac:dyDescent="0.25">
      <c r="A15" s="105">
        <v>3</v>
      </c>
      <c r="B15" s="67" t="s">
        <v>87</v>
      </c>
      <c r="C15" s="66"/>
      <c r="D15" s="67"/>
    </row>
    <row r="16" spans="1:4" x14ac:dyDescent="0.25">
      <c r="A16" s="105"/>
      <c r="B16" s="106" t="s">
        <v>83</v>
      </c>
      <c r="C16" s="6" t="s">
        <v>14</v>
      </c>
      <c r="D16" s="106" t="s">
        <v>179</v>
      </c>
    </row>
    <row r="17" spans="1:4" x14ac:dyDescent="0.25">
      <c r="A17" s="105"/>
      <c r="B17" s="106" t="s">
        <v>15</v>
      </c>
      <c r="C17" s="6" t="s">
        <v>14</v>
      </c>
      <c r="D17" s="106" t="s">
        <v>180</v>
      </c>
    </row>
    <row r="18" spans="1:4" x14ac:dyDescent="0.25">
      <c r="A18" s="105"/>
      <c r="B18" s="106" t="s">
        <v>84</v>
      </c>
      <c r="C18" s="6" t="s">
        <v>14</v>
      </c>
      <c r="D18" s="106" t="s">
        <v>180</v>
      </c>
    </row>
    <row r="19" spans="1:4" x14ac:dyDescent="0.25">
      <c r="A19" s="105"/>
      <c r="B19" s="106" t="s">
        <v>85</v>
      </c>
      <c r="C19" s="6" t="s">
        <v>14</v>
      </c>
      <c r="D19" s="106" t="s">
        <v>181</v>
      </c>
    </row>
    <row r="20" spans="1:4" x14ac:dyDescent="0.25">
      <c r="A20" s="105"/>
      <c r="B20" s="106" t="s">
        <v>86</v>
      </c>
      <c r="C20" s="6" t="s">
        <v>14</v>
      </c>
      <c r="D20" s="106" t="s">
        <v>182</v>
      </c>
    </row>
    <row r="21" spans="1:4" x14ac:dyDescent="0.25">
      <c r="A21" s="105">
        <v>4</v>
      </c>
      <c r="B21" s="67" t="s">
        <v>88</v>
      </c>
      <c r="C21" s="66" t="s">
        <v>14</v>
      </c>
      <c r="D21" s="67"/>
    </row>
    <row r="22" spans="1:4" x14ac:dyDescent="0.25">
      <c r="A22" s="105"/>
      <c r="B22" s="106" t="s">
        <v>89</v>
      </c>
      <c r="C22" s="6" t="s">
        <v>14</v>
      </c>
      <c r="D22" s="204">
        <f>'4. SKP (PP30)'!D11:E11</f>
        <v>109.07177777777778</v>
      </c>
    </row>
    <row r="23" spans="1:4" x14ac:dyDescent="0.25">
      <c r="A23" s="105"/>
      <c r="B23" s="106" t="s">
        <v>90</v>
      </c>
      <c r="C23" s="6" t="s">
        <v>14</v>
      </c>
      <c r="D23" s="204">
        <f>'4. SKP (PP30)'!D12:E12</f>
        <v>102.6</v>
      </c>
    </row>
    <row r="24" spans="1:4" x14ac:dyDescent="0.25">
      <c r="A24" s="105"/>
      <c r="B24" s="106" t="s">
        <v>91</v>
      </c>
      <c r="C24" s="6" t="s">
        <v>14</v>
      </c>
      <c r="D24" s="204">
        <f>'4. SKP (PP30)'!D18:E18</f>
        <v>107.13024444444444</v>
      </c>
    </row>
    <row r="25" spans="1:4" x14ac:dyDescent="0.25">
      <c r="A25" s="105"/>
      <c r="B25" s="106" t="s">
        <v>92</v>
      </c>
      <c r="C25" s="6" t="s">
        <v>14</v>
      </c>
      <c r="D25" s="204">
        <f>'4. SKP (PP30)'!D19:E19</f>
        <v>0</v>
      </c>
    </row>
    <row r="26" spans="1:4" x14ac:dyDescent="0.25">
      <c r="A26" s="105"/>
      <c r="B26" s="106" t="s">
        <v>93</v>
      </c>
      <c r="C26" s="6" t="s">
        <v>14</v>
      </c>
      <c r="D26" s="204">
        <f>'4. SKP (PP30)'!D20:E20</f>
        <v>107.13024444444444</v>
      </c>
    </row>
    <row r="27" spans="1:4" x14ac:dyDescent="0.25">
      <c r="A27" s="105"/>
      <c r="B27" s="106" t="s">
        <v>94</v>
      </c>
      <c r="C27" s="6" t="s">
        <v>14</v>
      </c>
      <c r="D27" s="205" t="str">
        <f>'4. SKP (PP30)'!D21:E21</f>
        <v>(Baik)</v>
      </c>
    </row>
    <row r="28" spans="1:4" ht="45" x14ac:dyDescent="0.25">
      <c r="A28" s="107"/>
      <c r="B28" s="108" t="s">
        <v>95</v>
      </c>
      <c r="C28" s="109" t="s">
        <v>14</v>
      </c>
      <c r="D28" s="106"/>
    </row>
    <row r="29" spans="1:4" x14ac:dyDescent="0.25">
      <c r="A29" s="105">
        <v>5</v>
      </c>
      <c r="B29" s="103" t="s">
        <v>96</v>
      </c>
      <c r="C29" s="110"/>
      <c r="D29" s="102"/>
    </row>
    <row r="30" spans="1:4" x14ac:dyDescent="0.25">
      <c r="A30" s="107"/>
      <c r="B30" s="447"/>
      <c r="C30" s="448"/>
      <c r="D30" s="449"/>
    </row>
    <row r="31" spans="1:4" x14ac:dyDescent="0.25">
      <c r="A31" s="105">
        <v>6</v>
      </c>
      <c r="B31" s="103" t="s">
        <v>97</v>
      </c>
      <c r="C31" s="110"/>
      <c r="D31" s="102"/>
    </row>
    <row r="32" spans="1:4" x14ac:dyDescent="0.25">
      <c r="A32" s="107"/>
      <c r="B32" s="447"/>
      <c r="C32" s="448"/>
      <c r="D32" s="449"/>
    </row>
    <row r="33" spans="1:4" ht="30" x14ac:dyDescent="0.25">
      <c r="A33" s="111"/>
      <c r="B33" s="112" t="s">
        <v>98</v>
      </c>
      <c r="C33" s="113"/>
      <c r="D33" s="114" t="s">
        <v>99</v>
      </c>
    </row>
    <row r="34" spans="1:4" x14ac:dyDescent="0.25">
      <c r="A34" s="115"/>
      <c r="B34" s="1" t="s">
        <v>100</v>
      </c>
      <c r="D34" s="116" t="s">
        <v>101</v>
      </c>
    </row>
    <row r="35" spans="1:4" ht="60" customHeight="1" x14ac:dyDescent="0.25">
      <c r="A35" s="115"/>
      <c r="B35" s="1"/>
      <c r="D35" s="117"/>
    </row>
    <row r="36" spans="1:4" x14ac:dyDescent="0.25">
      <c r="A36" s="115"/>
      <c r="B36" s="202" t="str">
        <f>D4</f>
        <v>Dra. Dyah Ismayanti, M.Ed.</v>
      </c>
      <c r="D36" s="203" t="str">
        <f>D10</f>
        <v>Ir. Suharti, M.A., Ph.D.</v>
      </c>
    </row>
    <row r="37" spans="1:4" x14ac:dyDescent="0.25">
      <c r="A37" s="115"/>
      <c r="B37" s="202" t="str">
        <f>"NIP "&amp;D5</f>
        <v>NIP 196204301986012001</v>
      </c>
      <c r="D37" s="203" t="str">
        <f>"NIP "&amp;D11</f>
        <v>NIP 196911211992032002</v>
      </c>
    </row>
    <row r="38" spans="1:4" x14ac:dyDescent="0.25">
      <c r="A38" s="118"/>
      <c r="B38" s="119"/>
      <c r="C38" s="120"/>
      <c r="D38" s="121"/>
    </row>
    <row r="39" spans="1:4" x14ac:dyDescent="0.25">
      <c r="B39" s="1"/>
      <c r="D39" s="1"/>
    </row>
  </sheetData>
  <mergeCells count="3">
    <mergeCell ref="A1:D1"/>
    <mergeCell ref="B30:D30"/>
    <mergeCell ref="B32:D32"/>
  </mergeCells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I27"/>
  <sheetViews>
    <sheetView tabSelected="1" topLeftCell="A4" workbookViewId="0">
      <selection activeCell="E21" sqref="E21"/>
    </sheetView>
  </sheetViews>
  <sheetFormatPr defaultRowHeight="15" x14ac:dyDescent="0.25"/>
  <cols>
    <col min="2" max="2" width="15.85546875" customWidth="1"/>
    <col min="3" max="3" width="38.140625" customWidth="1"/>
    <col min="4" max="4" width="15.85546875" customWidth="1"/>
    <col min="5" max="5" width="38.7109375" customWidth="1"/>
  </cols>
  <sheetData>
    <row r="1" spans="2:9" ht="21" x14ac:dyDescent="0.35">
      <c r="B1" s="438" t="s">
        <v>102</v>
      </c>
      <c r="C1" s="438"/>
      <c r="D1" s="438"/>
      <c r="E1" s="438"/>
    </row>
    <row r="3" spans="2:9" x14ac:dyDescent="0.25">
      <c r="B3" s="439" t="s">
        <v>103</v>
      </c>
      <c r="C3" s="439"/>
      <c r="D3" s="439" t="s">
        <v>104</v>
      </c>
      <c r="E3" s="439"/>
      <c r="I3" s="122">
        <f>D19</f>
        <v>90</v>
      </c>
    </row>
    <row r="4" spans="2:9" x14ac:dyDescent="0.25">
      <c r="B4" s="106" t="s">
        <v>83</v>
      </c>
      <c r="C4" s="106" t="str">
        <f>'2. Penetapan SKP JPT '!F8</f>
        <v>Prof. Ainun Na`im, Ph.D.</v>
      </c>
      <c r="D4" s="106" t="s">
        <v>83</v>
      </c>
      <c r="E4" s="106" t="str">
        <f>'2. Penetapan SKP JPT '!C8</f>
        <v>Dra. Dyah Ismayanti, M.Ed.</v>
      </c>
    </row>
    <row r="5" spans="2:9" x14ac:dyDescent="0.25">
      <c r="B5" s="106" t="s">
        <v>15</v>
      </c>
      <c r="C5" s="106" t="str">
        <f>'2. Penetapan SKP JPT '!F9</f>
        <v>196012041986011001</v>
      </c>
      <c r="D5" s="106" t="s">
        <v>15</v>
      </c>
      <c r="E5" s="106" t="str">
        <f>'2. Penetapan SKP JPT '!C9</f>
        <v>196204301986012001</v>
      </c>
    </row>
    <row r="6" spans="2:9" x14ac:dyDescent="0.25">
      <c r="B6" s="106" t="s">
        <v>105</v>
      </c>
      <c r="C6" s="106" t="str">
        <f>'2. Penetapan SKP JPT '!F10</f>
        <v>Pembina Utama, IV/e </v>
      </c>
      <c r="D6" s="106" t="s">
        <v>105</v>
      </c>
      <c r="E6" s="106" t="str">
        <f>'2. Penetapan SKP JPT '!C10</f>
        <v>Pembina Utama Madya, IV/d</v>
      </c>
    </row>
    <row r="7" spans="2:9" x14ac:dyDescent="0.25">
      <c r="B7" s="106" t="s">
        <v>85</v>
      </c>
      <c r="C7" s="106" t="str">
        <f>'2. Penetapan SKP JPT '!F11</f>
        <v>Plt. Seketaris Jenderal</v>
      </c>
      <c r="D7" s="106" t="s">
        <v>85</v>
      </c>
      <c r="E7" s="106" t="str">
        <f>'2. Penetapan SKP JPT '!C11</f>
        <v>Kepala Biro Sumber Daya Manusia</v>
      </c>
    </row>
    <row r="8" spans="2:9" x14ac:dyDescent="0.25">
      <c r="B8" s="106" t="s">
        <v>86</v>
      </c>
      <c r="C8" s="106" t="str">
        <f>'2. Penetapan SKP JPT '!F12</f>
        <v>Sekretariat Jenderal</v>
      </c>
      <c r="D8" s="106" t="s">
        <v>86</v>
      </c>
      <c r="E8" s="106" t="str">
        <f>'2. Penetapan SKP JPT '!C12</f>
        <v>Biro Sumber Daya Manusia</v>
      </c>
    </row>
    <row r="9" spans="2:9" ht="29.25" customHeight="1" x14ac:dyDescent="0.25">
      <c r="B9" s="108" t="s">
        <v>106</v>
      </c>
      <c r="C9" s="440"/>
      <c r="D9" s="440"/>
      <c r="E9" s="440"/>
    </row>
    <row r="10" spans="2:9" x14ac:dyDescent="0.25">
      <c r="B10" s="439" t="s">
        <v>107</v>
      </c>
      <c r="C10" s="439"/>
      <c r="D10" s="439" t="s">
        <v>47</v>
      </c>
      <c r="E10" s="439"/>
    </row>
    <row r="11" spans="2:9" x14ac:dyDescent="0.25">
      <c r="B11" s="440" t="s">
        <v>127</v>
      </c>
      <c r="C11" s="440"/>
      <c r="D11" s="294">
        <v>90</v>
      </c>
      <c r="E11" s="298" t="str">
        <f>IF(OR(D11="-",D11="")," ",IF(D11&lt;=50,"(Buruk)",IF(D11&lt;=60,"(Kurang)",IF(D11&lt;=75,"(Cukup)",IF(D11&lt;=90,"(Baik)","(Sangat Baik)")))))</f>
        <v>(Baik)</v>
      </c>
    </row>
    <row r="12" spans="2:9" ht="15.75" thickBot="1" x14ac:dyDescent="0.3">
      <c r="B12" s="440" t="s">
        <v>108</v>
      </c>
      <c r="C12" s="440"/>
      <c r="D12" s="295">
        <f>IFERROR(AVERAGE(D13:D17),"")</f>
        <v>90</v>
      </c>
      <c r="E12" s="298" t="str">
        <f t="shared" ref="E12:E18" si="0">IF(OR(D12="-",D12="")," ",IF(D12&lt;=50,"(Buruk)",IF(D12&lt;=60,"(Kurang)",IF(D12&lt;=75,"(Cukup)",IF(D12&lt;=90,"(Baik)","(Sangat Baik)")))))</f>
        <v>(Baik)</v>
      </c>
    </row>
    <row r="13" spans="2:9" s="147" customFormat="1" ht="15.75" thickBot="1" x14ac:dyDescent="0.3">
      <c r="B13" s="451" t="s">
        <v>203</v>
      </c>
      <c r="C13" s="452"/>
      <c r="D13" s="292">
        <v>90</v>
      </c>
      <c r="E13" s="298" t="str">
        <f t="shared" si="0"/>
        <v>(Baik)</v>
      </c>
    </row>
    <row r="14" spans="2:9" s="147" customFormat="1" ht="15.75" thickBot="1" x14ac:dyDescent="0.3">
      <c r="B14" s="451" t="s">
        <v>204</v>
      </c>
      <c r="C14" s="452"/>
      <c r="D14" s="292">
        <v>90</v>
      </c>
      <c r="E14" s="298" t="str">
        <f t="shared" si="0"/>
        <v>(Baik)</v>
      </c>
    </row>
    <row r="15" spans="2:9" s="147" customFormat="1" ht="15.75" thickBot="1" x14ac:dyDescent="0.3">
      <c r="B15" s="451" t="s">
        <v>205</v>
      </c>
      <c r="C15" s="452"/>
      <c r="D15" s="292">
        <v>90</v>
      </c>
      <c r="E15" s="298" t="str">
        <f t="shared" si="0"/>
        <v>(Baik)</v>
      </c>
    </row>
    <row r="16" spans="2:9" s="147" customFormat="1" ht="15.75" thickBot="1" x14ac:dyDescent="0.3">
      <c r="B16" s="451" t="s">
        <v>206</v>
      </c>
      <c r="C16" s="452"/>
      <c r="D16" s="292">
        <v>90</v>
      </c>
      <c r="E16" s="298" t="str">
        <f t="shared" si="0"/>
        <v>(Baik)</v>
      </c>
    </row>
    <row r="17" spans="2:5" s="147" customFormat="1" ht="15.75" thickBot="1" x14ac:dyDescent="0.3">
      <c r="B17" s="451" t="s">
        <v>207</v>
      </c>
      <c r="C17" s="452"/>
      <c r="D17" s="292">
        <v>90</v>
      </c>
      <c r="E17" s="298" t="str">
        <f t="shared" si="0"/>
        <v>(Baik)</v>
      </c>
    </row>
    <row r="18" spans="2:5" s="147" customFormat="1" ht="15.75" thickBot="1" x14ac:dyDescent="0.3">
      <c r="B18" s="451" t="s">
        <v>208</v>
      </c>
      <c r="C18" s="452"/>
      <c r="D18" s="292">
        <v>90</v>
      </c>
      <c r="E18" s="298" t="str">
        <f t="shared" si="0"/>
        <v>(Baik)</v>
      </c>
    </row>
    <row r="19" spans="2:5" x14ac:dyDescent="0.25">
      <c r="B19" s="439" t="s">
        <v>109</v>
      </c>
      <c r="C19" s="439"/>
      <c r="D19" s="450">
        <f>IFERROR(D11*(0.6)+D12*(0.4),"")</f>
        <v>90</v>
      </c>
      <c r="E19" s="450"/>
    </row>
    <row r="22" spans="2:5" x14ac:dyDescent="0.25">
      <c r="D22" s="434" t="s">
        <v>110</v>
      </c>
      <c r="E22" s="434"/>
    </row>
    <row r="23" spans="2:5" x14ac:dyDescent="0.25">
      <c r="B23" s="434" t="s">
        <v>103</v>
      </c>
      <c r="C23" s="434"/>
      <c r="D23" s="434" t="s">
        <v>104</v>
      </c>
      <c r="E23" s="434"/>
    </row>
    <row r="25" spans="2:5" x14ac:dyDescent="0.25">
      <c r="D25" s="434"/>
      <c r="E25" s="434"/>
    </row>
    <row r="26" spans="2:5" x14ac:dyDescent="0.25">
      <c r="B26" s="434" t="str">
        <f>C4</f>
        <v>Prof. Ainun Na`im, Ph.D.</v>
      </c>
      <c r="C26" s="434"/>
      <c r="D26" s="434" t="str">
        <f>E4</f>
        <v>Dra. Dyah Ismayanti, M.Ed.</v>
      </c>
      <c r="E26" s="434"/>
    </row>
    <row r="27" spans="2:5" x14ac:dyDescent="0.25">
      <c r="B27" s="434" t="str">
        <f>"NIP "&amp;C5</f>
        <v>NIP 196012041986011001</v>
      </c>
      <c r="C27" s="434"/>
      <c r="D27" s="434" t="str">
        <f>"NIP "&amp;E5</f>
        <v>NIP 196204301986012001</v>
      </c>
      <c r="E27" s="434"/>
    </row>
  </sheetData>
  <mergeCells count="24">
    <mergeCell ref="B27:C27"/>
    <mergeCell ref="D27:E27"/>
    <mergeCell ref="D22:E22"/>
    <mergeCell ref="B23:C23"/>
    <mergeCell ref="D23:E23"/>
    <mergeCell ref="D25:E25"/>
    <mergeCell ref="B26:C26"/>
    <mergeCell ref="D26:E26"/>
    <mergeCell ref="B11:C11"/>
    <mergeCell ref="B12:C12"/>
    <mergeCell ref="B19:C19"/>
    <mergeCell ref="D19:E19"/>
    <mergeCell ref="B13:C13"/>
    <mergeCell ref="B14:C14"/>
    <mergeCell ref="B15:C15"/>
    <mergeCell ref="B16:C16"/>
    <mergeCell ref="B17:C17"/>
    <mergeCell ref="B18:C18"/>
    <mergeCell ref="B1:E1"/>
    <mergeCell ref="B3:C3"/>
    <mergeCell ref="D3:E3"/>
    <mergeCell ref="C9:E9"/>
    <mergeCell ref="B10:C10"/>
    <mergeCell ref="D10:E10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24"/>
  <sheetViews>
    <sheetView workbookViewId="0">
      <selection activeCell="D12" sqref="D12:E12"/>
    </sheetView>
  </sheetViews>
  <sheetFormatPr defaultRowHeight="15" x14ac:dyDescent="0.25"/>
  <cols>
    <col min="2" max="2" width="26.140625" customWidth="1"/>
    <col min="3" max="3" width="36" customWidth="1"/>
    <col min="4" max="4" width="33.85546875" customWidth="1"/>
    <col min="5" max="5" width="32.140625" customWidth="1"/>
  </cols>
  <sheetData>
    <row r="1" spans="2:7" ht="26.25" x14ac:dyDescent="0.4">
      <c r="B1" s="453" t="s">
        <v>115</v>
      </c>
      <c r="C1" s="453"/>
      <c r="D1" s="453"/>
      <c r="E1" s="453"/>
    </row>
    <row r="3" spans="2:7" x14ac:dyDescent="0.25">
      <c r="B3" s="439" t="s">
        <v>11</v>
      </c>
      <c r="C3" s="439"/>
      <c r="D3" s="439" t="s">
        <v>12</v>
      </c>
      <c r="E3" s="439"/>
      <c r="G3" s="122">
        <f>'6. SKP(PP46)'!I3</f>
        <v>90</v>
      </c>
    </row>
    <row r="4" spans="2:7" x14ac:dyDescent="0.25">
      <c r="B4" s="106" t="s">
        <v>83</v>
      </c>
      <c r="C4" s="199" t="str">
        <f>'5. Lap. Dok. Kinerja PP30'!D4</f>
        <v>Dra. Dyah Ismayanti, M.Ed.</v>
      </c>
      <c r="D4" s="106" t="s">
        <v>83</v>
      </c>
      <c r="E4" s="199" t="str">
        <f>'5. Lap. Dok. Kinerja PP30'!D10</f>
        <v>Ir. Suharti, M.A., Ph.D.</v>
      </c>
    </row>
    <row r="5" spans="2:7" x14ac:dyDescent="0.25">
      <c r="B5" s="106" t="s">
        <v>15</v>
      </c>
      <c r="C5" s="199" t="str">
        <f>'5. Lap. Dok. Kinerja PP30'!D5</f>
        <v>196204301986012001</v>
      </c>
      <c r="D5" s="106" t="s">
        <v>15</v>
      </c>
      <c r="E5" s="199" t="str">
        <f>'5. Lap. Dok. Kinerja PP30'!D11</f>
        <v>196911211992032002</v>
      </c>
    </row>
    <row r="6" spans="2:7" x14ac:dyDescent="0.25">
      <c r="B6" s="106" t="s">
        <v>105</v>
      </c>
      <c r="C6" s="199" t="str">
        <f>'5. Lap. Dok. Kinerja PP30'!D6</f>
        <v>Pembina Utama Madya, IV/d</v>
      </c>
      <c r="D6" s="106" t="s">
        <v>105</v>
      </c>
      <c r="E6" s="199" t="str">
        <f>'5. Lap. Dok. Kinerja PP30'!D12</f>
        <v>Pembina Utama Madya, IV/d</v>
      </c>
    </row>
    <row r="7" spans="2:7" x14ac:dyDescent="0.25">
      <c r="B7" s="106" t="s">
        <v>85</v>
      </c>
      <c r="C7" s="199" t="str">
        <f>'5. Lap. Dok. Kinerja PP30'!D7</f>
        <v>Kepala Biro Sumber Daya Manusia</v>
      </c>
      <c r="D7" s="106" t="s">
        <v>85</v>
      </c>
      <c r="E7" s="199" t="str">
        <f>'5. Lap. Dok. Kinerja PP30'!D13</f>
        <v>Sekretaris Jenderal</v>
      </c>
    </row>
    <row r="8" spans="2:7" x14ac:dyDescent="0.25">
      <c r="B8" s="106" t="s">
        <v>86</v>
      </c>
      <c r="C8" s="199" t="str">
        <f>'5. Lap. Dok. Kinerja PP30'!D8</f>
        <v>Biro Sumber Daya Manusia</v>
      </c>
      <c r="D8" s="106" t="s">
        <v>86</v>
      </c>
      <c r="E8" s="199" t="str">
        <f>'5. Lap. Dok. Kinerja PP30'!D14</f>
        <v>Sekretariat Jenderal</v>
      </c>
    </row>
    <row r="9" spans="2:7" ht="30" x14ac:dyDescent="0.25">
      <c r="B9" s="108" t="s">
        <v>116</v>
      </c>
      <c r="C9" s="106"/>
      <c r="D9" s="106"/>
      <c r="E9" s="106"/>
    </row>
    <row r="10" spans="2:7" ht="20.25" customHeight="1" x14ac:dyDescent="0.25">
      <c r="B10" s="454" t="s">
        <v>117</v>
      </c>
      <c r="C10" s="454"/>
      <c r="D10" s="454"/>
      <c r="E10" s="454"/>
    </row>
    <row r="11" spans="2:7" x14ac:dyDescent="0.25">
      <c r="B11" s="439" t="s">
        <v>118</v>
      </c>
      <c r="C11" s="439"/>
      <c r="D11" s="439" t="s">
        <v>112</v>
      </c>
      <c r="E11" s="439"/>
    </row>
    <row r="12" spans="2:7" x14ac:dyDescent="0.25">
      <c r="B12" s="440" t="s">
        <v>119</v>
      </c>
      <c r="C12" s="440"/>
      <c r="D12" s="455">
        <f>IF('6. SKP(PP46)'!D19:E19&lt;51,(('6. SKP(PP46)'!D19:E19/50)*49),IF('6. SKP(PP46)'!D19:E19&lt;61,(50+((19/9)*('6. SKP(PP46)'!D19:E19-51))),IF('6. SKP(PP46)'!D19:E19&lt;76,(70+((19/14)*('6. SKP(PP46)'!D19:E19-61))),IF('6. SKP(PP46)'!D19:E19&lt;91,(90+((19/14)*('6. SKP(PP46)'!D19:E19-76))),IF('6. SKP(PP46)'!D19:E19&lt;100,(110+((10/8)*('6. SKP(PP46)'!D19:E19-91))),120)))))</f>
        <v>109</v>
      </c>
      <c r="E12" s="455"/>
    </row>
    <row r="13" spans="2:7" x14ac:dyDescent="0.25">
      <c r="B13" s="440" t="s">
        <v>120</v>
      </c>
      <c r="C13" s="440"/>
      <c r="D13" s="455">
        <f>'4. SKP (PP30)'!D20:E20</f>
        <v>107.13024444444444</v>
      </c>
      <c r="E13" s="440"/>
    </row>
    <row r="14" spans="2:7" x14ac:dyDescent="0.25">
      <c r="B14" s="439" t="s">
        <v>121</v>
      </c>
      <c r="C14" s="439"/>
      <c r="D14" s="456">
        <f>D12*(0.5)+D13*(0.5)</f>
        <v>108.06512222222221</v>
      </c>
      <c r="E14" s="457"/>
      <c r="G14" s="124">
        <f>D14</f>
        <v>108.06512222222221</v>
      </c>
    </row>
    <row r="15" spans="2:7" x14ac:dyDescent="0.25">
      <c r="B15" s="439" t="s">
        <v>122</v>
      </c>
      <c r="C15" s="439"/>
      <c r="D15" s="439" t="str">
        <f>IF(D14&lt;=50,"(Sangat Kurang)",IF(D14&lt;=69,"(Kurang)",IF(D14&lt;=89,"(Cukup)",IF(AND('4. SKP (PP30)'!D19:E19&gt;0,('4. SKP (PP30)'!D20:E20&gt;=110)),"(Sangat Baik)","(Baik)"))))</f>
        <v>(Baik)</v>
      </c>
      <c r="E15" s="439"/>
    </row>
    <row r="18" spans="2:5" x14ac:dyDescent="0.25">
      <c r="D18" s="434" t="s">
        <v>110</v>
      </c>
      <c r="E18" s="434"/>
    </row>
    <row r="19" spans="2:5" x14ac:dyDescent="0.25">
      <c r="B19" s="434" t="s">
        <v>11</v>
      </c>
      <c r="C19" s="434"/>
      <c r="D19" s="434" t="s">
        <v>12</v>
      </c>
      <c r="E19" s="434"/>
    </row>
    <row r="20" spans="2:5" x14ac:dyDescent="0.25">
      <c r="C20" s="122"/>
    </row>
    <row r="23" spans="2:5" x14ac:dyDescent="0.25">
      <c r="B23" s="434" t="str">
        <f>C4</f>
        <v>Dra. Dyah Ismayanti, M.Ed.</v>
      </c>
      <c r="C23" s="434"/>
      <c r="D23" s="434" t="str">
        <f>E4</f>
        <v>Ir. Suharti, M.A., Ph.D.</v>
      </c>
      <c r="E23" s="434"/>
    </row>
    <row r="24" spans="2:5" x14ac:dyDescent="0.25">
      <c r="B24" s="434" t="str">
        <f>"NIP "&amp;C5</f>
        <v>NIP 196204301986012001</v>
      </c>
      <c r="C24" s="434"/>
      <c r="D24" s="434" t="str">
        <f>"NIP "&amp;E5</f>
        <v>NIP 196911211992032002</v>
      </c>
      <c r="E24" s="434"/>
    </row>
  </sheetData>
  <mergeCells count="21">
    <mergeCell ref="B24:C24"/>
    <mergeCell ref="D24:E24"/>
    <mergeCell ref="B15:C15"/>
    <mergeCell ref="D15:E15"/>
    <mergeCell ref="D18:E18"/>
    <mergeCell ref="B19:C19"/>
    <mergeCell ref="D19:E19"/>
    <mergeCell ref="B23:C23"/>
    <mergeCell ref="D23:E23"/>
    <mergeCell ref="B12:C12"/>
    <mergeCell ref="D12:E12"/>
    <mergeCell ref="B13:C13"/>
    <mergeCell ref="D13:E13"/>
    <mergeCell ref="B14:C14"/>
    <mergeCell ref="D14:E14"/>
    <mergeCell ref="B1:E1"/>
    <mergeCell ref="B3:C3"/>
    <mergeCell ref="D3:E3"/>
    <mergeCell ref="B10:E10"/>
    <mergeCell ref="B11:C11"/>
    <mergeCell ref="D11:E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1. SKP</vt:lpstr>
      <vt:lpstr>1. RENCANA SKP JPT (M.I)</vt:lpstr>
      <vt:lpstr>2. Reviu SKP JPT (M.I)</vt:lpstr>
      <vt:lpstr>2. Penetapan SKP JPT </vt:lpstr>
      <vt:lpstr>3. Penilaian SKP JPT</vt:lpstr>
      <vt:lpstr>4. SKP (PP30)</vt:lpstr>
      <vt:lpstr>5. Lap. Dok. Kinerja PP30</vt:lpstr>
      <vt:lpstr>6. SKP(PP46)</vt:lpstr>
      <vt:lpstr>7. Integrasi</vt:lpstr>
      <vt:lpstr>'2. Penetapan SKP JPT '!Print_Area</vt:lpstr>
      <vt:lpstr>'3. Penilaian SKP JPT'!Print_Area</vt:lpstr>
      <vt:lpstr>'4. SKP (PP30)'!Print_Area</vt:lpstr>
      <vt:lpstr>'5. Lap. Dok. Kinerja PP30'!Print_Area</vt:lpstr>
      <vt:lpstr>'6. SKP(PP46)'!Print_Area</vt:lpstr>
      <vt:lpstr>'7. Integrasi'!Print_Area</vt:lpstr>
      <vt:lpstr>'2. Penetapan SKP JPT '!Print_Titles</vt:lpstr>
      <vt:lpstr>'3. Penilaian SKP JPT'!Print_Titles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Gagas</dc:creator>
  <cp:lastModifiedBy>Administrator</cp:lastModifiedBy>
  <cp:lastPrinted>2021-12-27T07:32:57Z</cp:lastPrinted>
  <dcterms:created xsi:type="dcterms:W3CDTF">2021-05-04T03:12:00Z</dcterms:created>
  <dcterms:modified xsi:type="dcterms:W3CDTF">2022-01-07T13:44:46Z</dcterms:modified>
</cp:coreProperties>
</file>